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ftlineholdingplc.sharepoint.com/sites/SLOGOVTENDERPREMIER/Shared Documents/General/001. General (incl.TUps)/TUps/2023/"/>
    </mc:Choice>
  </mc:AlternateContent>
  <xr:revisionPtr revIDLastSave="251" documentId="8_{796CEE48-0E6B-41E4-AD5F-443E1AC9B3CF}" xr6:coauthVersionLast="47" xr6:coauthVersionMax="47" xr10:uidLastSave="{574BBFEE-5384-44D8-866A-A7349059ED56}"/>
  <bookViews>
    <workbookView xWindow="-108" yWindow="-108" windowWidth="27096" windowHeight="16296" tabRatio="582" activeTab="4" xr2:uid="{08684AE6-68AF-4FF5-9DE4-61599BC3FEDA}"/>
  </bookViews>
  <sheets>
    <sheet name="Cenik ob podpisu EA_" sheetId="17" r:id="rId1"/>
    <sheet name="Cenik ob podpisu EA" sheetId="9" state="hidden" r:id="rId2"/>
    <sheet name="Dodatni nakup EA" sheetId="8" r:id="rId3"/>
    <sheet name="SCE" sheetId="15" r:id="rId4"/>
    <sheet name="MPSA" sheetId="21" r:id="rId5"/>
    <sheet name="Sheet1" sheetId="22" state="hidden" r:id="rId6"/>
  </sheets>
  <externalReferences>
    <externalReference r:id="rId7"/>
  </externalReferences>
  <definedNames>
    <definedName name="_xlnm._FilterDatabase" localSheetId="1" hidden="1">'Cenik ob podpisu EA'!$A$208:$U$230</definedName>
    <definedName name="_xlnm._FilterDatabase" localSheetId="0" hidden="1">'Cenik ob podpisu EA_'!$A$169:$U$198</definedName>
    <definedName name="_xlnm._FilterDatabase" localSheetId="2" hidden="1">'Dodatni nakup EA'!$A$46:$R$417</definedName>
    <definedName name="_xlnm._FilterDatabase" localSheetId="4" hidden="1">MPSA!$A$44:$N$474</definedName>
    <definedName name="_xlnm._FilterDatabase" localSheetId="3" hidden="1">SCE!$A$46:$R$46</definedName>
    <definedName name="AgrType">[1]Main!$B$7</definedName>
    <definedName name="assbgdga">[1]Main!$B$7</definedName>
    <definedName name="dsfgnmk.hjfhfdgfs">[1]Main!$B$7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4" i="21" l="1"/>
  <c r="L583" i="21"/>
  <c r="L663" i="21"/>
  <c r="L799" i="21"/>
  <c r="I713" i="21"/>
  <c r="I798" i="21"/>
  <c r="I797" i="21"/>
  <c r="I796" i="21"/>
  <c r="I795" i="21"/>
  <c r="I794" i="21"/>
  <c r="K794" i="21" s="1"/>
  <c r="N794" i="21" s="1"/>
  <c r="I793" i="21"/>
  <c r="I792" i="21"/>
  <c r="K792" i="21" s="1"/>
  <c r="N792" i="21" s="1"/>
  <c r="I791" i="21"/>
  <c r="I790" i="21"/>
  <c r="K790" i="21" s="1"/>
  <c r="I789" i="21"/>
  <c r="K789" i="21" s="1"/>
  <c r="N789" i="21" s="1"/>
  <c r="I788" i="21"/>
  <c r="K788" i="21" s="1"/>
  <c r="N788" i="21" s="1"/>
  <c r="I787" i="21"/>
  <c r="I786" i="21"/>
  <c r="I785" i="21"/>
  <c r="I784" i="21"/>
  <c r="I783" i="21"/>
  <c r="I782" i="21"/>
  <c r="K782" i="21" s="1"/>
  <c r="N782" i="21" s="1"/>
  <c r="I781" i="21"/>
  <c r="K781" i="21" s="1"/>
  <c r="N781" i="21" s="1"/>
  <c r="I780" i="21"/>
  <c r="K780" i="21" s="1"/>
  <c r="N780" i="21" s="1"/>
  <c r="I779" i="21"/>
  <c r="I778" i="21"/>
  <c r="K778" i="21" s="1"/>
  <c r="I777" i="21"/>
  <c r="K777" i="21" s="1"/>
  <c r="N777" i="21" s="1"/>
  <c r="I776" i="21"/>
  <c r="K776" i="21" s="1"/>
  <c r="I775" i="21"/>
  <c r="I774" i="21"/>
  <c r="I773" i="21"/>
  <c r="I772" i="21"/>
  <c r="I771" i="21"/>
  <c r="I770" i="21"/>
  <c r="K770" i="21" s="1"/>
  <c r="N770" i="21" s="1"/>
  <c r="I769" i="21"/>
  <c r="K769" i="21" s="1"/>
  <c r="N769" i="21" s="1"/>
  <c r="I768" i="21"/>
  <c r="K768" i="21" s="1"/>
  <c r="N768" i="21" s="1"/>
  <c r="I767" i="21"/>
  <c r="I766" i="21"/>
  <c r="K766" i="21" s="1"/>
  <c r="N766" i="21" s="1"/>
  <c r="I765" i="21"/>
  <c r="K765" i="21" s="1"/>
  <c r="I764" i="21"/>
  <c r="K764" i="21" s="1"/>
  <c r="N764" i="21" s="1"/>
  <c r="I763" i="21"/>
  <c r="I762" i="21"/>
  <c r="I761" i="21"/>
  <c r="I760" i="21"/>
  <c r="I759" i="21"/>
  <c r="I758" i="21"/>
  <c r="K758" i="21" s="1"/>
  <c r="N758" i="21" s="1"/>
  <c r="I757" i="21"/>
  <c r="K757" i="21" s="1"/>
  <c r="I756" i="21"/>
  <c r="K756" i="21" s="1"/>
  <c r="N756" i="21" s="1"/>
  <c r="I755" i="21"/>
  <c r="K755" i="21" s="1"/>
  <c r="N755" i="21" s="1"/>
  <c r="I754" i="21"/>
  <c r="K754" i="21" s="1"/>
  <c r="N754" i="21" s="1"/>
  <c r="I753" i="21"/>
  <c r="K753" i="21" s="1"/>
  <c r="N753" i="21" s="1"/>
  <c r="I752" i="21"/>
  <c r="K752" i="21" s="1"/>
  <c r="N752" i="21" s="1"/>
  <c r="I751" i="21"/>
  <c r="I750" i="21"/>
  <c r="I749" i="21"/>
  <c r="I748" i="21"/>
  <c r="I747" i="21"/>
  <c r="I746" i="21"/>
  <c r="K746" i="21" s="1"/>
  <c r="N746" i="21" s="1"/>
  <c r="I745" i="21"/>
  <c r="I744" i="21"/>
  <c r="K744" i="21" s="1"/>
  <c r="I743" i="21"/>
  <c r="K743" i="21" s="1"/>
  <c r="N743" i="21" s="1"/>
  <c r="I742" i="21"/>
  <c r="K742" i="21" s="1"/>
  <c r="I741" i="21"/>
  <c r="K741" i="21" s="1"/>
  <c r="N741" i="21" s="1"/>
  <c r="I740" i="21"/>
  <c r="K740" i="21" s="1"/>
  <c r="N740" i="21" s="1"/>
  <c r="I739" i="21"/>
  <c r="I738" i="21"/>
  <c r="I737" i="21"/>
  <c r="I736" i="21"/>
  <c r="I735" i="21"/>
  <c r="I734" i="21"/>
  <c r="K734" i="21" s="1"/>
  <c r="N734" i="21" s="1"/>
  <c r="I733" i="21"/>
  <c r="I732" i="21"/>
  <c r="K732" i="21" s="1"/>
  <c r="I731" i="21"/>
  <c r="K731" i="21" s="1"/>
  <c r="I730" i="21"/>
  <c r="K730" i="21" s="1"/>
  <c r="N730" i="21" s="1"/>
  <c r="I729" i="21"/>
  <c r="K729" i="21" s="1"/>
  <c r="N729" i="21" s="1"/>
  <c r="I728" i="21"/>
  <c r="K728" i="21" s="1"/>
  <c r="I727" i="21"/>
  <c r="I726" i="21"/>
  <c r="I725" i="21"/>
  <c r="I724" i="21"/>
  <c r="I723" i="21"/>
  <c r="I722" i="21"/>
  <c r="K722" i="21" s="1"/>
  <c r="N722" i="21" s="1"/>
  <c r="I721" i="21"/>
  <c r="I720" i="21"/>
  <c r="K720" i="21" s="1"/>
  <c r="I719" i="21"/>
  <c r="K719" i="21" s="1"/>
  <c r="I718" i="21"/>
  <c r="K718" i="21" s="1"/>
  <c r="I717" i="21"/>
  <c r="K717" i="21" s="1"/>
  <c r="N717" i="21" s="1"/>
  <c r="I716" i="21"/>
  <c r="K716" i="21" s="1"/>
  <c r="I715" i="21"/>
  <c r="I714" i="21"/>
  <c r="I712" i="21"/>
  <c r="I711" i="21"/>
  <c r="I710" i="21"/>
  <c r="I709" i="21"/>
  <c r="K709" i="21" s="1"/>
  <c r="N709" i="21" s="1"/>
  <c r="I708" i="21"/>
  <c r="I707" i="21"/>
  <c r="K707" i="21" s="1"/>
  <c r="N707" i="21" s="1"/>
  <c r="I706" i="21"/>
  <c r="I705" i="21"/>
  <c r="K705" i="21" s="1"/>
  <c r="N705" i="21" s="1"/>
  <c r="I704" i="21"/>
  <c r="K704" i="21" s="1"/>
  <c r="N704" i="21" s="1"/>
  <c r="I703" i="21"/>
  <c r="K703" i="21" s="1"/>
  <c r="N703" i="21" s="1"/>
  <c r="I702" i="21"/>
  <c r="I701" i="21"/>
  <c r="I700" i="21"/>
  <c r="I699" i="21"/>
  <c r="I698" i="21"/>
  <c r="I697" i="21"/>
  <c r="K697" i="21" s="1"/>
  <c r="N697" i="21" s="1"/>
  <c r="I696" i="21"/>
  <c r="I695" i="21"/>
  <c r="K695" i="21" s="1"/>
  <c r="N695" i="21" s="1"/>
  <c r="I694" i="21"/>
  <c r="K694" i="21" s="1"/>
  <c r="N694" i="21" s="1"/>
  <c r="I693" i="21"/>
  <c r="K693" i="21" s="1"/>
  <c r="N693" i="21" s="1"/>
  <c r="I692" i="21"/>
  <c r="K692" i="21" s="1"/>
  <c r="N692" i="21" s="1"/>
  <c r="I691" i="21"/>
  <c r="K691" i="21" s="1"/>
  <c r="N691" i="21" s="1"/>
  <c r="I690" i="21"/>
  <c r="I689" i="21"/>
  <c r="I688" i="21"/>
  <c r="I687" i="21"/>
  <c r="I686" i="21"/>
  <c r="I685" i="21"/>
  <c r="K685" i="21" s="1"/>
  <c r="N685" i="21" s="1"/>
  <c r="I684" i="21"/>
  <c r="I683" i="21"/>
  <c r="K683" i="21" s="1"/>
  <c r="N683" i="21" s="1"/>
  <c r="I682" i="21"/>
  <c r="I681" i="21"/>
  <c r="K681" i="21" s="1"/>
  <c r="N681" i="21" s="1"/>
  <c r="I680" i="21"/>
  <c r="K680" i="21" s="1"/>
  <c r="N680" i="21" s="1"/>
  <c r="I679" i="21"/>
  <c r="K679" i="21" s="1"/>
  <c r="N679" i="21" s="1"/>
  <c r="I678" i="21"/>
  <c r="I677" i="21"/>
  <c r="I676" i="21"/>
  <c r="I675" i="21"/>
  <c r="I674" i="21"/>
  <c r="I673" i="21"/>
  <c r="K673" i="21" s="1"/>
  <c r="N673" i="21" s="1"/>
  <c r="I672" i="21"/>
  <c r="I671" i="21"/>
  <c r="K671" i="21" s="1"/>
  <c r="N671" i="21" s="1"/>
  <c r="J582" i="21"/>
  <c r="M582" i="21" s="1"/>
  <c r="J473" i="21"/>
  <c r="M473" i="21" s="1"/>
  <c r="I473" i="21"/>
  <c r="K473" i="21" s="1"/>
  <c r="N473" i="21" s="1"/>
  <c r="J472" i="21"/>
  <c r="M472" i="21" s="1"/>
  <c r="I472" i="21"/>
  <c r="K472" i="21" s="1"/>
  <c r="N472" i="21" s="1"/>
  <c r="F472" i="21"/>
  <c r="Q417" i="8"/>
  <c r="L416" i="8"/>
  <c r="M416" i="8" s="1"/>
  <c r="O416" i="8" s="1"/>
  <c r="J416" i="8"/>
  <c r="F471" i="21"/>
  <c r="J471" i="21"/>
  <c r="M471" i="21" s="1"/>
  <c r="I471" i="21"/>
  <c r="K471" i="21" s="1"/>
  <c r="N471" i="21" s="1"/>
  <c r="I582" i="21"/>
  <c r="K582" i="21" s="1"/>
  <c r="N582" i="21" s="1"/>
  <c r="F582" i="21"/>
  <c r="I480" i="21"/>
  <c r="K480" i="21" s="1"/>
  <c r="N480" i="21" s="1"/>
  <c r="F480" i="21"/>
  <c r="I588" i="21"/>
  <c r="J681" i="21"/>
  <c r="M681" i="21" s="1"/>
  <c r="J671" i="21"/>
  <c r="M671" i="21" s="1"/>
  <c r="J480" i="21"/>
  <c r="M480" i="21" s="1"/>
  <c r="K798" i="21"/>
  <c r="N798" i="21" s="1"/>
  <c r="J798" i="21"/>
  <c r="M798" i="21" s="1"/>
  <c r="F798" i="21"/>
  <c r="K797" i="21"/>
  <c r="N797" i="21" s="1"/>
  <c r="J797" i="21"/>
  <c r="M797" i="21" s="1"/>
  <c r="F797" i="21"/>
  <c r="K796" i="21"/>
  <c r="N796" i="21" s="1"/>
  <c r="J796" i="21"/>
  <c r="M796" i="21" s="1"/>
  <c r="F796" i="21"/>
  <c r="K795" i="21"/>
  <c r="N795" i="21" s="1"/>
  <c r="J795" i="21"/>
  <c r="M795" i="21" s="1"/>
  <c r="F795" i="21"/>
  <c r="J794" i="21"/>
  <c r="F794" i="21"/>
  <c r="K793" i="21"/>
  <c r="N793" i="21" s="1"/>
  <c r="J793" i="21"/>
  <c r="F793" i="21"/>
  <c r="J792" i="21"/>
  <c r="F792" i="21"/>
  <c r="K791" i="21"/>
  <c r="J791" i="21"/>
  <c r="M791" i="21" s="1"/>
  <c r="F791" i="21"/>
  <c r="J790" i="21"/>
  <c r="M790" i="21" s="1"/>
  <c r="F790" i="21"/>
  <c r="J789" i="21"/>
  <c r="M789" i="21" s="1"/>
  <c r="F789" i="21"/>
  <c r="J788" i="21"/>
  <c r="M788" i="21" s="1"/>
  <c r="F788" i="21"/>
  <c r="K787" i="21"/>
  <c r="N787" i="21" s="1"/>
  <c r="J787" i="21"/>
  <c r="M787" i="21" s="1"/>
  <c r="F787" i="21"/>
  <c r="K786" i="21"/>
  <c r="N786" i="21" s="1"/>
  <c r="J786" i="21"/>
  <c r="F786" i="21"/>
  <c r="K785" i="21"/>
  <c r="N785" i="21" s="1"/>
  <c r="J785" i="21"/>
  <c r="M785" i="21" s="1"/>
  <c r="F785" i="21"/>
  <c r="K784" i="21"/>
  <c r="N784" i="21" s="1"/>
  <c r="J784" i="21"/>
  <c r="M784" i="21" s="1"/>
  <c r="F784" i="21"/>
  <c r="K783" i="21"/>
  <c r="N783" i="21" s="1"/>
  <c r="J783" i="21"/>
  <c r="M783" i="21" s="1"/>
  <c r="F783" i="21"/>
  <c r="J782" i="21"/>
  <c r="M782" i="21" s="1"/>
  <c r="F782" i="21"/>
  <c r="J781" i="21"/>
  <c r="M781" i="21" s="1"/>
  <c r="F781" i="21"/>
  <c r="J780" i="21"/>
  <c r="M780" i="21" s="1"/>
  <c r="F780" i="21"/>
  <c r="K779" i="21"/>
  <c r="N779" i="21" s="1"/>
  <c r="J779" i="21"/>
  <c r="M779" i="21" s="1"/>
  <c r="F779" i="21"/>
  <c r="J778" i="21"/>
  <c r="F778" i="21"/>
  <c r="J777" i="21"/>
  <c r="M777" i="21" s="1"/>
  <c r="F777" i="21"/>
  <c r="J776" i="21"/>
  <c r="F776" i="21"/>
  <c r="K775" i="21"/>
  <c r="N775" i="21" s="1"/>
  <c r="J775" i="21"/>
  <c r="M775" i="21" s="1"/>
  <c r="F775" i="21"/>
  <c r="K774" i="21"/>
  <c r="N774" i="21" s="1"/>
  <c r="J774" i="21"/>
  <c r="M774" i="21" s="1"/>
  <c r="F774" i="21"/>
  <c r="K773" i="21"/>
  <c r="N773" i="21" s="1"/>
  <c r="J773" i="21"/>
  <c r="M773" i="21" s="1"/>
  <c r="F773" i="21"/>
  <c r="K772" i="21"/>
  <c r="N772" i="21" s="1"/>
  <c r="J772" i="21"/>
  <c r="M772" i="21" s="1"/>
  <c r="F772" i="21"/>
  <c r="K771" i="21"/>
  <c r="N771" i="21" s="1"/>
  <c r="J771" i="21"/>
  <c r="M771" i="21" s="1"/>
  <c r="F771" i="21"/>
  <c r="J770" i="21"/>
  <c r="M770" i="21" s="1"/>
  <c r="F770" i="21"/>
  <c r="J769" i="21"/>
  <c r="M769" i="21" s="1"/>
  <c r="F769" i="21"/>
  <c r="J768" i="21"/>
  <c r="M768" i="21" s="1"/>
  <c r="F768" i="21"/>
  <c r="K767" i="21"/>
  <c r="N767" i="21" s="1"/>
  <c r="J767" i="21"/>
  <c r="M767" i="21" s="1"/>
  <c r="F767" i="21"/>
  <c r="J766" i="21"/>
  <c r="M766" i="21" s="1"/>
  <c r="F766" i="21"/>
  <c r="J765" i="21"/>
  <c r="F765" i="21"/>
  <c r="J764" i="21"/>
  <c r="M764" i="21" s="1"/>
  <c r="F764" i="21"/>
  <c r="K763" i="21"/>
  <c r="J763" i="21"/>
  <c r="F763" i="21"/>
  <c r="K762" i="21"/>
  <c r="N762" i="21" s="1"/>
  <c r="J762" i="21"/>
  <c r="M762" i="21" s="1"/>
  <c r="F762" i="21"/>
  <c r="K761" i="21"/>
  <c r="N761" i="21" s="1"/>
  <c r="J761" i="21"/>
  <c r="F761" i="21"/>
  <c r="K760" i="21"/>
  <c r="J760" i="21"/>
  <c r="F760" i="21"/>
  <c r="K759" i="21"/>
  <c r="N759" i="21" s="1"/>
  <c r="J759" i="21"/>
  <c r="M759" i="21" s="1"/>
  <c r="F759" i="21"/>
  <c r="J758" i="21"/>
  <c r="M758" i="21" s="1"/>
  <c r="F758" i="21"/>
  <c r="J757" i="21"/>
  <c r="M757" i="21" s="1"/>
  <c r="F757" i="21"/>
  <c r="J756" i="21"/>
  <c r="M756" i="21" s="1"/>
  <c r="F756" i="21"/>
  <c r="J755" i="21"/>
  <c r="M755" i="21" s="1"/>
  <c r="F755" i="21"/>
  <c r="J754" i="21"/>
  <c r="F754" i="21"/>
  <c r="J753" i="21"/>
  <c r="M753" i="21" s="1"/>
  <c r="F753" i="21"/>
  <c r="J752" i="21"/>
  <c r="M752" i="21" s="1"/>
  <c r="F752" i="21"/>
  <c r="K751" i="21"/>
  <c r="J751" i="21"/>
  <c r="F751" i="21"/>
  <c r="K750" i="21"/>
  <c r="J750" i="21"/>
  <c r="F750" i="21"/>
  <c r="K749" i="21"/>
  <c r="N749" i="21" s="1"/>
  <c r="J749" i="21"/>
  <c r="M749" i="21" s="1"/>
  <c r="F749" i="21"/>
  <c r="K748" i="21"/>
  <c r="N748" i="21" s="1"/>
  <c r="J748" i="21"/>
  <c r="M748" i="21" s="1"/>
  <c r="F748" i="21"/>
  <c r="K747" i="21"/>
  <c r="N747" i="21" s="1"/>
  <c r="J747" i="21"/>
  <c r="M747" i="21" s="1"/>
  <c r="F747" i="21"/>
  <c r="J746" i="21"/>
  <c r="F746" i="21"/>
  <c r="K745" i="21"/>
  <c r="N745" i="21" s="1"/>
  <c r="J745" i="21"/>
  <c r="M745" i="21" s="1"/>
  <c r="F745" i="21"/>
  <c r="J744" i="21"/>
  <c r="F744" i="21"/>
  <c r="J743" i="21"/>
  <c r="M743" i="21" s="1"/>
  <c r="F743" i="21"/>
  <c r="J742" i="21"/>
  <c r="M742" i="21" s="1"/>
  <c r="F742" i="21"/>
  <c r="J741" i="21"/>
  <c r="M741" i="21" s="1"/>
  <c r="F741" i="21"/>
  <c r="J740" i="21"/>
  <c r="M740" i="21" s="1"/>
  <c r="F740" i="21"/>
  <c r="K739" i="21"/>
  <c r="N739" i="21" s="1"/>
  <c r="J739" i="21"/>
  <c r="M739" i="21" s="1"/>
  <c r="F739" i="21"/>
  <c r="K738" i="21"/>
  <c r="N738" i="21" s="1"/>
  <c r="J738" i="21"/>
  <c r="M738" i="21" s="1"/>
  <c r="F738" i="21"/>
  <c r="K737" i="21"/>
  <c r="J737" i="21"/>
  <c r="F737" i="21"/>
  <c r="K736" i="21"/>
  <c r="N736" i="21" s="1"/>
  <c r="J736" i="21"/>
  <c r="M736" i="21" s="1"/>
  <c r="F736" i="21"/>
  <c r="K735" i="21"/>
  <c r="J735" i="21"/>
  <c r="M735" i="21" s="1"/>
  <c r="F735" i="21"/>
  <c r="J734" i="21"/>
  <c r="M734" i="21" s="1"/>
  <c r="F734" i="21"/>
  <c r="K733" i="21"/>
  <c r="N733" i="21" s="1"/>
  <c r="J733" i="21"/>
  <c r="M733" i="21" s="1"/>
  <c r="F733" i="21"/>
  <c r="J732" i="21"/>
  <c r="F732" i="21"/>
  <c r="J731" i="21"/>
  <c r="M731" i="21" s="1"/>
  <c r="F731" i="21"/>
  <c r="J730" i="21"/>
  <c r="F730" i="21"/>
  <c r="J729" i="21"/>
  <c r="M729" i="21" s="1"/>
  <c r="F729" i="21"/>
  <c r="J728" i="21"/>
  <c r="F728" i="21"/>
  <c r="K727" i="21"/>
  <c r="N727" i="21" s="1"/>
  <c r="J727" i="21"/>
  <c r="M727" i="21" s="1"/>
  <c r="F727" i="21"/>
  <c r="K726" i="21"/>
  <c r="N726" i="21" s="1"/>
  <c r="J726" i="21"/>
  <c r="M726" i="21" s="1"/>
  <c r="F726" i="21"/>
  <c r="K725" i="21"/>
  <c r="J725" i="21"/>
  <c r="F725" i="21"/>
  <c r="K724" i="21"/>
  <c r="N724" i="21" s="1"/>
  <c r="J724" i="21"/>
  <c r="M724" i="21" s="1"/>
  <c r="F724" i="21"/>
  <c r="K723" i="21"/>
  <c r="N723" i="21" s="1"/>
  <c r="J723" i="21"/>
  <c r="M723" i="21" s="1"/>
  <c r="F723" i="21"/>
  <c r="J722" i="21"/>
  <c r="M722" i="21" s="1"/>
  <c r="F722" i="21"/>
  <c r="K721" i="21"/>
  <c r="N721" i="21" s="1"/>
  <c r="J721" i="21"/>
  <c r="M721" i="21" s="1"/>
  <c r="F721" i="21"/>
  <c r="J720" i="21"/>
  <c r="F720" i="21"/>
  <c r="J719" i="21"/>
  <c r="M719" i="21" s="1"/>
  <c r="F719" i="21"/>
  <c r="J718" i="21"/>
  <c r="F718" i="21"/>
  <c r="J717" i="21"/>
  <c r="M717" i="21" s="1"/>
  <c r="F717" i="21"/>
  <c r="J716" i="21"/>
  <c r="M716" i="21" s="1"/>
  <c r="F716" i="21"/>
  <c r="K715" i="21"/>
  <c r="N715" i="21" s="1"/>
  <c r="J715" i="21"/>
  <c r="M715" i="21" s="1"/>
  <c r="F715" i="21"/>
  <c r="K714" i="21"/>
  <c r="N714" i="21" s="1"/>
  <c r="J714" i="21"/>
  <c r="M714" i="21" s="1"/>
  <c r="F714" i="21"/>
  <c r="K713" i="21"/>
  <c r="N713" i="21" s="1"/>
  <c r="J713" i="21"/>
  <c r="M713" i="21" s="1"/>
  <c r="F713" i="21"/>
  <c r="K712" i="21"/>
  <c r="N712" i="21" s="1"/>
  <c r="J712" i="21"/>
  <c r="M712" i="21" s="1"/>
  <c r="F712" i="21"/>
  <c r="K711" i="21"/>
  <c r="N711" i="21" s="1"/>
  <c r="J711" i="21"/>
  <c r="M711" i="21" s="1"/>
  <c r="F711" i="21"/>
  <c r="K710" i="21"/>
  <c r="N710" i="21" s="1"/>
  <c r="J710" i="21"/>
  <c r="M710" i="21" s="1"/>
  <c r="F710" i="21"/>
  <c r="J709" i="21"/>
  <c r="M709" i="21" s="1"/>
  <c r="F709" i="21"/>
  <c r="K708" i="21"/>
  <c r="N708" i="21" s="1"/>
  <c r="J708" i="21"/>
  <c r="M708" i="21" s="1"/>
  <c r="F708" i="21"/>
  <c r="J707" i="21"/>
  <c r="M707" i="21" s="1"/>
  <c r="F707" i="21"/>
  <c r="K706" i="21"/>
  <c r="N706" i="21" s="1"/>
  <c r="J706" i="21"/>
  <c r="M706" i="21" s="1"/>
  <c r="F706" i="21"/>
  <c r="J705" i="21"/>
  <c r="M705" i="21" s="1"/>
  <c r="F705" i="21"/>
  <c r="J704" i="21"/>
  <c r="M704" i="21" s="1"/>
  <c r="F704" i="21"/>
  <c r="J703" i="21"/>
  <c r="M703" i="21" s="1"/>
  <c r="F703" i="21"/>
  <c r="K702" i="21"/>
  <c r="N702" i="21" s="1"/>
  <c r="J702" i="21"/>
  <c r="M702" i="21" s="1"/>
  <c r="F702" i="21"/>
  <c r="K701" i="21"/>
  <c r="N701" i="21" s="1"/>
  <c r="J701" i="21"/>
  <c r="M701" i="21" s="1"/>
  <c r="F701" i="21"/>
  <c r="K700" i="21"/>
  <c r="N700" i="21" s="1"/>
  <c r="J700" i="21"/>
  <c r="M700" i="21" s="1"/>
  <c r="F700" i="21"/>
  <c r="K699" i="21"/>
  <c r="N699" i="21" s="1"/>
  <c r="J699" i="21"/>
  <c r="M699" i="21" s="1"/>
  <c r="F699" i="21"/>
  <c r="K698" i="21"/>
  <c r="N698" i="21" s="1"/>
  <c r="J698" i="21"/>
  <c r="M698" i="21" s="1"/>
  <c r="F698" i="21"/>
  <c r="J697" i="21"/>
  <c r="M697" i="21" s="1"/>
  <c r="F697" i="21"/>
  <c r="K696" i="21"/>
  <c r="N696" i="21" s="1"/>
  <c r="J696" i="21"/>
  <c r="M696" i="21" s="1"/>
  <c r="F696" i="21"/>
  <c r="J695" i="21"/>
  <c r="M695" i="21" s="1"/>
  <c r="F695" i="21"/>
  <c r="J694" i="21"/>
  <c r="M694" i="21" s="1"/>
  <c r="F694" i="21"/>
  <c r="J693" i="21"/>
  <c r="M693" i="21" s="1"/>
  <c r="F693" i="21"/>
  <c r="J692" i="21"/>
  <c r="M692" i="21" s="1"/>
  <c r="F692" i="21"/>
  <c r="J691" i="21"/>
  <c r="M691" i="21" s="1"/>
  <c r="F691" i="21"/>
  <c r="K690" i="21"/>
  <c r="N690" i="21" s="1"/>
  <c r="J690" i="21"/>
  <c r="M690" i="21" s="1"/>
  <c r="F690" i="21"/>
  <c r="K689" i="21"/>
  <c r="N689" i="21" s="1"/>
  <c r="J689" i="21"/>
  <c r="M689" i="21" s="1"/>
  <c r="F689" i="21"/>
  <c r="K688" i="21"/>
  <c r="N688" i="21" s="1"/>
  <c r="J688" i="21"/>
  <c r="M688" i="21" s="1"/>
  <c r="F688" i="21"/>
  <c r="K687" i="21"/>
  <c r="N687" i="21" s="1"/>
  <c r="J687" i="21"/>
  <c r="M687" i="21" s="1"/>
  <c r="F687" i="21"/>
  <c r="K686" i="21"/>
  <c r="N686" i="21" s="1"/>
  <c r="J686" i="21"/>
  <c r="M686" i="21" s="1"/>
  <c r="F686" i="21"/>
  <c r="J685" i="21"/>
  <c r="M685" i="21" s="1"/>
  <c r="F685" i="21"/>
  <c r="K684" i="21"/>
  <c r="N684" i="21" s="1"/>
  <c r="J684" i="21"/>
  <c r="M684" i="21" s="1"/>
  <c r="F684" i="21"/>
  <c r="J683" i="21"/>
  <c r="M683" i="21" s="1"/>
  <c r="F683" i="21"/>
  <c r="K682" i="21"/>
  <c r="N682" i="21" s="1"/>
  <c r="J682" i="21"/>
  <c r="M682" i="21" s="1"/>
  <c r="F682" i="21"/>
  <c r="F681" i="21"/>
  <c r="J680" i="21"/>
  <c r="M680" i="21" s="1"/>
  <c r="F680" i="21"/>
  <c r="J679" i="21"/>
  <c r="M679" i="21" s="1"/>
  <c r="F679" i="21"/>
  <c r="K678" i="21"/>
  <c r="N678" i="21" s="1"/>
  <c r="J678" i="21"/>
  <c r="M678" i="21" s="1"/>
  <c r="F678" i="21"/>
  <c r="K677" i="21"/>
  <c r="N677" i="21" s="1"/>
  <c r="J677" i="21"/>
  <c r="M677" i="21" s="1"/>
  <c r="F677" i="21"/>
  <c r="K676" i="21"/>
  <c r="J676" i="21"/>
  <c r="F676" i="21"/>
  <c r="K675" i="21"/>
  <c r="N675" i="21" s="1"/>
  <c r="J675" i="21"/>
  <c r="M675" i="21" s="1"/>
  <c r="F675" i="21"/>
  <c r="K674" i="21"/>
  <c r="N674" i="21" s="1"/>
  <c r="J674" i="21"/>
  <c r="M674" i="21" s="1"/>
  <c r="F674" i="21"/>
  <c r="J673" i="21"/>
  <c r="M673" i="21" s="1"/>
  <c r="F673" i="21"/>
  <c r="K672" i="21"/>
  <c r="N672" i="21" s="1"/>
  <c r="J672" i="21"/>
  <c r="M672" i="21" s="1"/>
  <c r="F672" i="21"/>
  <c r="F671" i="21"/>
  <c r="J670" i="21"/>
  <c r="M670" i="21" s="1"/>
  <c r="I670" i="21"/>
  <c r="K670" i="21" s="1"/>
  <c r="N670" i="21" s="1"/>
  <c r="F670" i="21"/>
  <c r="J662" i="21"/>
  <c r="M662" i="21" s="1"/>
  <c r="I662" i="21"/>
  <c r="K662" i="21" s="1"/>
  <c r="N662" i="21" s="1"/>
  <c r="F662" i="21"/>
  <c r="J661" i="21"/>
  <c r="M661" i="21" s="1"/>
  <c r="I661" i="21"/>
  <c r="K661" i="21" s="1"/>
  <c r="N661" i="21" s="1"/>
  <c r="F661" i="21"/>
  <c r="J660" i="21"/>
  <c r="M660" i="21" s="1"/>
  <c r="I660" i="21"/>
  <c r="K660" i="21" s="1"/>
  <c r="N660" i="21" s="1"/>
  <c r="F660" i="21"/>
  <c r="J659" i="21"/>
  <c r="M659" i="21" s="1"/>
  <c r="I659" i="21"/>
  <c r="K659" i="21" s="1"/>
  <c r="N659" i="21" s="1"/>
  <c r="F659" i="21"/>
  <c r="J658" i="21"/>
  <c r="M658" i="21" s="1"/>
  <c r="I658" i="21"/>
  <c r="K658" i="21" s="1"/>
  <c r="N658" i="21" s="1"/>
  <c r="F658" i="21"/>
  <c r="J657" i="21"/>
  <c r="M657" i="21" s="1"/>
  <c r="I657" i="21"/>
  <c r="K657" i="21" s="1"/>
  <c r="N657" i="21" s="1"/>
  <c r="F657" i="21"/>
  <c r="J656" i="21"/>
  <c r="M656" i="21" s="1"/>
  <c r="I656" i="21"/>
  <c r="K656" i="21" s="1"/>
  <c r="N656" i="21" s="1"/>
  <c r="F656" i="21"/>
  <c r="J655" i="21"/>
  <c r="M655" i="21" s="1"/>
  <c r="I655" i="21"/>
  <c r="K655" i="21" s="1"/>
  <c r="N655" i="21" s="1"/>
  <c r="F655" i="21"/>
  <c r="J654" i="21"/>
  <c r="M654" i="21" s="1"/>
  <c r="I654" i="21"/>
  <c r="K654" i="21" s="1"/>
  <c r="N654" i="21" s="1"/>
  <c r="F654" i="21"/>
  <c r="J653" i="21"/>
  <c r="M653" i="21" s="1"/>
  <c r="I653" i="21"/>
  <c r="K653" i="21" s="1"/>
  <c r="N653" i="21" s="1"/>
  <c r="F653" i="21"/>
  <c r="J652" i="21"/>
  <c r="M652" i="21" s="1"/>
  <c r="I652" i="21"/>
  <c r="K652" i="21" s="1"/>
  <c r="N652" i="21" s="1"/>
  <c r="F652" i="21"/>
  <c r="J651" i="21"/>
  <c r="M651" i="21" s="1"/>
  <c r="I651" i="21"/>
  <c r="K651" i="21" s="1"/>
  <c r="N651" i="21" s="1"/>
  <c r="F651" i="21"/>
  <c r="J650" i="21"/>
  <c r="M650" i="21" s="1"/>
  <c r="I650" i="21"/>
  <c r="K650" i="21" s="1"/>
  <c r="N650" i="21" s="1"/>
  <c r="F650" i="21"/>
  <c r="J649" i="21"/>
  <c r="M649" i="21" s="1"/>
  <c r="I649" i="21"/>
  <c r="K649" i="21" s="1"/>
  <c r="N649" i="21" s="1"/>
  <c r="F649" i="21"/>
  <c r="J648" i="21"/>
  <c r="M648" i="21" s="1"/>
  <c r="I648" i="21"/>
  <c r="K648" i="21" s="1"/>
  <c r="N648" i="21" s="1"/>
  <c r="F648" i="21"/>
  <c r="J647" i="21"/>
  <c r="M647" i="21" s="1"/>
  <c r="I647" i="21"/>
  <c r="K647" i="21" s="1"/>
  <c r="N647" i="21" s="1"/>
  <c r="F647" i="21"/>
  <c r="J646" i="21"/>
  <c r="M646" i="21" s="1"/>
  <c r="I646" i="21"/>
  <c r="K646" i="21" s="1"/>
  <c r="N646" i="21" s="1"/>
  <c r="F646" i="21"/>
  <c r="J645" i="21"/>
  <c r="M645" i="21" s="1"/>
  <c r="I645" i="21"/>
  <c r="K645" i="21" s="1"/>
  <c r="N645" i="21" s="1"/>
  <c r="F645" i="21"/>
  <c r="J644" i="21"/>
  <c r="M644" i="21" s="1"/>
  <c r="I644" i="21"/>
  <c r="K644" i="21" s="1"/>
  <c r="N644" i="21" s="1"/>
  <c r="F644" i="21"/>
  <c r="J643" i="21"/>
  <c r="M643" i="21" s="1"/>
  <c r="I643" i="21"/>
  <c r="K643" i="21" s="1"/>
  <c r="N643" i="21" s="1"/>
  <c r="F643" i="21"/>
  <c r="J642" i="21"/>
  <c r="M642" i="21" s="1"/>
  <c r="I642" i="21"/>
  <c r="K642" i="21" s="1"/>
  <c r="N642" i="21" s="1"/>
  <c r="F642" i="21"/>
  <c r="J641" i="21"/>
  <c r="M641" i="21" s="1"/>
  <c r="I641" i="21"/>
  <c r="K641" i="21" s="1"/>
  <c r="N641" i="21" s="1"/>
  <c r="F641" i="21"/>
  <c r="J640" i="21"/>
  <c r="M640" i="21" s="1"/>
  <c r="I640" i="21"/>
  <c r="K640" i="21" s="1"/>
  <c r="N640" i="21" s="1"/>
  <c r="F640" i="21"/>
  <c r="J639" i="21"/>
  <c r="M639" i="21" s="1"/>
  <c r="I639" i="21"/>
  <c r="K639" i="21" s="1"/>
  <c r="N639" i="21" s="1"/>
  <c r="F639" i="21"/>
  <c r="J638" i="21"/>
  <c r="M638" i="21" s="1"/>
  <c r="I638" i="21"/>
  <c r="K638" i="21" s="1"/>
  <c r="N638" i="21" s="1"/>
  <c r="F638" i="21"/>
  <c r="J637" i="21"/>
  <c r="M637" i="21" s="1"/>
  <c r="I637" i="21"/>
  <c r="K637" i="21" s="1"/>
  <c r="N637" i="21" s="1"/>
  <c r="F637" i="21"/>
  <c r="J636" i="21"/>
  <c r="M636" i="21" s="1"/>
  <c r="I636" i="21"/>
  <c r="K636" i="21" s="1"/>
  <c r="N636" i="21" s="1"/>
  <c r="F636" i="21"/>
  <c r="J635" i="21"/>
  <c r="M635" i="21" s="1"/>
  <c r="I635" i="21"/>
  <c r="K635" i="21" s="1"/>
  <c r="N635" i="21" s="1"/>
  <c r="F635" i="21"/>
  <c r="J634" i="21"/>
  <c r="M634" i="21" s="1"/>
  <c r="I634" i="21"/>
  <c r="K634" i="21" s="1"/>
  <c r="N634" i="21" s="1"/>
  <c r="F634" i="21"/>
  <c r="J633" i="21"/>
  <c r="M633" i="21" s="1"/>
  <c r="I633" i="21"/>
  <c r="K633" i="21" s="1"/>
  <c r="N633" i="21" s="1"/>
  <c r="F633" i="21"/>
  <c r="J632" i="21"/>
  <c r="M632" i="21" s="1"/>
  <c r="I632" i="21"/>
  <c r="K632" i="21" s="1"/>
  <c r="N632" i="21" s="1"/>
  <c r="F632" i="21"/>
  <c r="J631" i="21"/>
  <c r="M631" i="21" s="1"/>
  <c r="I631" i="21"/>
  <c r="K631" i="21" s="1"/>
  <c r="N631" i="21" s="1"/>
  <c r="F631" i="21"/>
  <c r="J630" i="21"/>
  <c r="M630" i="21" s="1"/>
  <c r="I630" i="21"/>
  <c r="K630" i="21" s="1"/>
  <c r="N630" i="21" s="1"/>
  <c r="F630" i="21"/>
  <c r="J629" i="21"/>
  <c r="M629" i="21" s="1"/>
  <c r="I629" i="21"/>
  <c r="K629" i="21" s="1"/>
  <c r="N629" i="21" s="1"/>
  <c r="F629" i="21"/>
  <c r="J628" i="21"/>
  <c r="M628" i="21" s="1"/>
  <c r="I628" i="21"/>
  <c r="K628" i="21" s="1"/>
  <c r="N628" i="21" s="1"/>
  <c r="F628" i="21"/>
  <c r="J627" i="21"/>
  <c r="M627" i="21" s="1"/>
  <c r="I627" i="21"/>
  <c r="K627" i="21" s="1"/>
  <c r="N627" i="21" s="1"/>
  <c r="F627" i="21"/>
  <c r="J626" i="21"/>
  <c r="M626" i="21" s="1"/>
  <c r="I626" i="21"/>
  <c r="K626" i="21" s="1"/>
  <c r="N626" i="21" s="1"/>
  <c r="F626" i="21"/>
  <c r="J625" i="21"/>
  <c r="M625" i="21" s="1"/>
  <c r="I625" i="21"/>
  <c r="K625" i="21" s="1"/>
  <c r="N625" i="21" s="1"/>
  <c r="F625" i="21"/>
  <c r="J624" i="21"/>
  <c r="M624" i="21" s="1"/>
  <c r="I624" i="21"/>
  <c r="K624" i="21" s="1"/>
  <c r="N624" i="21" s="1"/>
  <c r="F624" i="21"/>
  <c r="J623" i="21"/>
  <c r="M623" i="21" s="1"/>
  <c r="I623" i="21"/>
  <c r="K623" i="21" s="1"/>
  <c r="N623" i="21" s="1"/>
  <c r="F623" i="21"/>
  <c r="J622" i="21"/>
  <c r="M622" i="21" s="1"/>
  <c r="I622" i="21"/>
  <c r="K622" i="21" s="1"/>
  <c r="N622" i="21" s="1"/>
  <c r="F622" i="21"/>
  <c r="J621" i="21"/>
  <c r="M621" i="21" s="1"/>
  <c r="I621" i="21"/>
  <c r="K621" i="21" s="1"/>
  <c r="N621" i="21" s="1"/>
  <c r="F621" i="21"/>
  <c r="J620" i="21"/>
  <c r="M620" i="21" s="1"/>
  <c r="I620" i="21"/>
  <c r="K620" i="21" s="1"/>
  <c r="N620" i="21" s="1"/>
  <c r="F620" i="21"/>
  <c r="J619" i="21"/>
  <c r="M619" i="21" s="1"/>
  <c r="I619" i="21"/>
  <c r="K619" i="21" s="1"/>
  <c r="N619" i="21" s="1"/>
  <c r="F619" i="21"/>
  <c r="J618" i="21"/>
  <c r="M618" i="21" s="1"/>
  <c r="I618" i="21"/>
  <c r="K618" i="21" s="1"/>
  <c r="N618" i="21" s="1"/>
  <c r="F618" i="21"/>
  <c r="J617" i="21"/>
  <c r="M617" i="21" s="1"/>
  <c r="I617" i="21"/>
  <c r="K617" i="21" s="1"/>
  <c r="N617" i="21" s="1"/>
  <c r="F617" i="21"/>
  <c r="J616" i="21"/>
  <c r="M616" i="21" s="1"/>
  <c r="I616" i="21"/>
  <c r="K616" i="21" s="1"/>
  <c r="N616" i="21" s="1"/>
  <c r="F616" i="21"/>
  <c r="J615" i="21"/>
  <c r="M615" i="21" s="1"/>
  <c r="I615" i="21"/>
  <c r="K615" i="21" s="1"/>
  <c r="N615" i="21" s="1"/>
  <c r="F615" i="21"/>
  <c r="J614" i="21"/>
  <c r="M614" i="21" s="1"/>
  <c r="I614" i="21"/>
  <c r="K614" i="21" s="1"/>
  <c r="N614" i="21" s="1"/>
  <c r="F614" i="21"/>
  <c r="J613" i="21"/>
  <c r="M613" i="21" s="1"/>
  <c r="I613" i="21"/>
  <c r="K613" i="21" s="1"/>
  <c r="N613" i="21" s="1"/>
  <c r="F613" i="21"/>
  <c r="J612" i="21"/>
  <c r="M612" i="21" s="1"/>
  <c r="I612" i="21"/>
  <c r="K612" i="21" s="1"/>
  <c r="N612" i="21" s="1"/>
  <c r="F612" i="21"/>
  <c r="J611" i="21"/>
  <c r="M611" i="21" s="1"/>
  <c r="I611" i="21"/>
  <c r="K611" i="21" s="1"/>
  <c r="N611" i="21" s="1"/>
  <c r="F611" i="21"/>
  <c r="J610" i="21"/>
  <c r="M610" i="21" s="1"/>
  <c r="I610" i="21"/>
  <c r="K610" i="21" s="1"/>
  <c r="N610" i="21" s="1"/>
  <c r="F610" i="21"/>
  <c r="J609" i="21"/>
  <c r="M609" i="21" s="1"/>
  <c r="I609" i="21"/>
  <c r="K609" i="21" s="1"/>
  <c r="N609" i="21" s="1"/>
  <c r="F609" i="21"/>
  <c r="J608" i="21"/>
  <c r="M608" i="21" s="1"/>
  <c r="I608" i="21"/>
  <c r="K608" i="21" s="1"/>
  <c r="N608" i="21" s="1"/>
  <c r="F608" i="21"/>
  <c r="J607" i="21"/>
  <c r="M607" i="21" s="1"/>
  <c r="I607" i="21"/>
  <c r="K607" i="21" s="1"/>
  <c r="N607" i="21" s="1"/>
  <c r="F607" i="21"/>
  <c r="J606" i="21"/>
  <c r="M606" i="21" s="1"/>
  <c r="I606" i="21"/>
  <c r="K606" i="21" s="1"/>
  <c r="N606" i="21" s="1"/>
  <c r="F606" i="21"/>
  <c r="J605" i="21"/>
  <c r="M605" i="21" s="1"/>
  <c r="I605" i="21"/>
  <c r="K605" i="21" s="1"/>
  <c r="N605" i="21" s="1"/>
  <c r="F605" i="21"/>
  <c r="J604" i="21"/>
  <c r="M604" i="21" s="1"/>
  <c r="I604" i="21"/>
  <c r="K604" i="21" s="1"/>
  <c r="N604" i="21" s="1"/>
  <c r="F604" i="21"/>
  <c r="J603" i="21"/>
  <c r="M603" i="21" s="1"/>
  <c r="I603" i="21"/>
  <c r="K603" i="21" s="1"/>
  <c r="N603" i="21" s="1"/>
  <c r="F603" i="21"/>
  <c r="J602" i="21"/>
  <c r="M602" i="21" s="1"/>
  <c r="I602" i="21"/>
  <c r="K602" i="21" s="1"/>
  <c r="N602" i="21" s="1"/>
  <c r="F602" i="21"/>
  <c r="J601" i="21"/>
  <c r="M601" i="21" s="1"/>
  <c r="I601" i="21"/>
  <c r="K601" i="21" s="1"/>
  <c r="N601" i="21" s="1"/>
  <c r="F601" i="21"/>
  <c r="J600" i="21"/>
  <c r="M600" i="21" s="1"/>
  <c r="I600" i="21"/>
  <c r="K600" i="21" s="1"/>
  <c r="N600" i="21" s="1"/>
  <c r="F600" i="21"/>
  <c r="J599" i="21"/>
  <c r="M599" i="21" s="1"/>
  <c r="I599" i="21"/>
  <c r="K599" i="21" s="1"/>
  <c r="N599" i="21" s="1"/>
  <c r="F599" i="21"/>
  <c r="J598" i="21"/>
  <c r="M598" i="21" s="1"/>
  <c r="I598" i="21"/>
  <c r="K598" i="21" s="1"/>
  <c r="N598" i="21" s="1"/>
  <c r="F598" i="21"/>
  <c r="J597" i="21"/>
  <c r="M597" i="21" s="1"/>
  <c r="I597" i="21"/>
  <c r="K597" i="21" s="1"/>
  <c r="N597" i="21" s="1"/>
  <c r="F597" i="21"/>
  <c r="J596" i="21"/>
  <c r="M596" i="21" s="1"/>
  <c r="I596" i="21"/>
  <c r="K596" i="21" s="1"/>
  <c r="N596" i="21" s="1"/>
  <c r="F596" i="21"/>
  <c r="J595" i="21"/>
  <c r="M595" i="21" s="1"/>
  <c r="I595" i="21"/>
  <c r="K595" i="21" s="1"/>
  <c r="N595" i="21" s="1"/>
  <c r="F595" i="21"/>
  <c r="J594" i="21"/>
  <c r="M594" i="21" s="1"/>
  <c r="I594" i="21"/>
  <c r="K594" i="21" s="1"/>
  <c r="N594" i="21" s="1"/>
  <c r="F594" i="21"/>
  <c r="J593" i="21"/>
  <c r="M593" i="21" s="1"/>
  <c r="I593" i="21"/>
  <c r="K593" i="21" s="1"/>
  <c r="N593" i="21" s="1"/>
  <c r="F593" i="21"/>
  <c r="J592" i="21"/>
  <c r="M592" i="21" s="1"/>
  <c r="I592" i="21"/>
  <c r="K592" i="21" s="1"/>
  <c r="N592" i="21" s="1"/>
  <c r="F592" i="21"/>
  <c r="J591" i="21"/>
  <c r="M591" i="21" s="1"/>
  <c r="I591" i="21"/>
  <c r="K591" i="21" s="1"/>
  <c r="N591" i="21" s="1"/>
  <c r="F591" i="21"/>
  <c r="J590" i="21"/>
  <c r="M590" i="21" s="1"/>
  <c r="I590" i="21"/>
  <c r="K590" i="21" s="1"/>
  <c r="N590" i="21" s="1"/>
  <c r="F590" i="21"/>
  <c r="J589" i="21"/>
  <c r="M589" i="21" s="1"/>
  <c r="I589" i="21"/>
  <c r="K589" i="21" s="1"/>
  <c r="N589" i="21" s="1"/>
  <c r="F589" i="21"/>
  <c r="J588" i="21"/>
  <c r="M588" i="21" s="1"/>
  <c r="K588" i="21"/>
  <c r="N588" i="21" s="1"/>
  <c r="F588" i="21"/>
  <c r="J581" i="21"/>
  <c r="M581" i="21" s="1"/>
  <c r="I581" i="21"/>
  <c r="K581" i="21" s="1"/>
  <c r="N581" i="21" s="1"/>
  <c r="F581" i="21"/>
  <c r="J580" i="21"/>
  <c r="M580" i="21" s="1"/>
  <c r="I580" i="21"/>
  <c r="K580" i="21" s="1"/>
  <c r="N580" i="21" s="1"/>
  <c r="F580" i="21"/>
  <c r="J579" i="21"/>
  <c r="M579" i="21" s="1"/>
  <c r="I579" i="21"/>
  <c r="K579" i="21" s="1"/>
  <c r="N579" i="21" s="1"/>
  <c r="F579" i="21"/>
  <c r="J578" i="21"/>
  <c r="M578" i="21" s="1"/>
  <c r="I578" i="21"/>
  <c r="K578" i="21" s="1"/>
  <c r="N578" i="21" s="1"/>
  <c r="F578" i="21"/>
  <c r="J577" i="21"/>
  <c r="M577" i="21" s="1"/>
  <c r="I577" i="21"/>
  <c r="K577" i="21" s="1"/>
  <c r="N577" i="21" s="1"/>
  <c r="F577" i="21"/>
  <c r="J576" i="21"/>
  <c r="M576" i="21" s="1"/>
  <c r="I576" i="21"/>
  <c r="K576" i="21" s="1"/>
  <c r="N576" i="21" s="1"/>
  <c r="F576" i="21"/>
  <c r="J575" i="21"/>
  <c r="M575" i="21" s="1"/>
  <c r="I575" i="21"/>
  <c r="K575" i="21" s="1"/>
  <c r="N575" i="21" s="1"/>
  <c r="F575" i="21"/>
  <c r="J574" i="21"/>
  <c r="M574" i="21" s="1"/>
  <c r="I574" i="21"/>
  <c r="K574" i="21" s="1"/>
  <c r="N574" i="21" s="1"/>
  <c r="F574" i="21"/>
  <c r="J573" i="21"/>
  <c r="M573" i="21" s="1"/>
  <c r="I573" i="21"/>
  <c r="K573" i="21" s="1"/>
  <c r="N573" i="21" s="1"/>
  <c r="F573" i="21"/>
  <c r="J572" i="21"/>
  <c r="M572" i="21" s="1"/>
  <c r="I572" i="21"/>
  <c r="K572" i="21" s="1"/>
  <c r="N572" i="21" s="1"/>
  <c r="F572" i="21"/>
  <c r="J571" i="21"/>
  <c r="M571" i="21" s="1"/>
  <c r="I571" i="21"/>
  <c r="K571" i="21" s="1"/>
  <c r="N571" i="21" s="1"/>
  <c r="F571" i="21"/>
  <c r="J570" i="21"/>
  <c r="M570" i="21" s="1"/>
  <c r="I570" i="21"/>
  <c r="K570" i="21" s="1"/>
  <c r="N570" i="21" s="1"/>
  <c r="F570" i="21"/>
  <c r="J569" i="21"/>
  <c r="M569" i="21" s="1"/>
  <c r="I569" i="21"/>
  <c r="K569" i="21" s="1"/>
  <c r="N569" i="21" s="1"/>
  <c r="F569" i="21"/>
  <c r="J568" i="21"/>
  <c r="M568" i="21" s="1"/>
  <c r="I568" i="21"/>
  <c r="K568" i="21" s="1"/>
  <c r="N568" i="21" s="1"/>
  <c r="F568" i="21"/>
  <c r="J567" i="21"/>
  <c r="M567" i="21" s="1"/>
  <c r="I567" i="21"/>
  <c r="K567" i="21" s="1"/>
  <c r="N567" i="21" s="1"/>
  <c r="F567" i="21"/>
  <c r="J566" i="21"/>
  <c r="M566" i="21" s="1"/>
  <c r="I566" i="21"/>
  <c r="K566" i="21" s="1"/>
  <c r="N566" i="21" s="1"/>
  <c r="F566" i="21"/>
  <c r="J565" i="21"/>
  <c r="M565" i="21" s="1"/>
  <c r="I565" i="21"/>
  <c r="K565" i="21" s="1"/>
  <c r="N565" i="21" s="1"/>
  <c r="F565" i="21"/>
  <c r="J564" i="21"/>
  <c r="M564" i="21" s="1"/>
  <c r="I564" i="21"/>
  <c r="K564" i="21" s="1"/>
  <c r="N564" i="21" s="1"/>
  <c r="F564" i="21"/>
  <c r="J563" i="21"/>
  <c r="M563" i="21" s="1"/>
  <c r="I563" i="21"/>
  <c r="K563" i="21" s="1"/>
  <c r="N563" i="21" s="1"/>
  <c r="F563" i="21"/>
  <c r="J562" i="21"/>
  <c r="M562" i="21" s="1"/>
  <c r="I562" i="21"/>
  <c r="K562" i="21" s="1"/>
  <c r="N562" i="21" s="1"/>
  <c r="F562" i="21"/>
  <c r="J561" i="21"/>
  <c r="M561" i="21" s="1"/>
  <c r="I561" i="21"/>
  <c r="K561" i="21" s="1"/>
  <c r="N561" i="21" s="1"/>
  <c r="F561" i="21"/>
  <c r="J560" i="21"/>
  <c r="M560" i="21" s="1"/>
  <c r="I560" i="21"/>
  <c r="K560" i="21" s="1"/>
  <c r="N560" i="21" s="1"/>
  <c r="F560" i="21"/>
  <c r="J559" i="21"/>
  <c r="M559" i="21" s="1"/>
  <c r="I559" i="21"/>
  <c r="K559" i="21" s="1"/>
  <c r="N559" i="21" s="1"/>
  <c r="F559" i="21"/>
  <c r="J558" i="21"/>
  <c r="M558" i="21" s="1"/>
  <c r="I558" i="21"/>
  <c r="K558" i="21" s="1"/>
  <c r="N558" i="21" s="1"/>
  <c r="F558" i="21"/>
  <c r="J557" i="21"/>
  <c r="M557" i="21" s="1"/>
  <c r="I557" i="21"/>
  <c r="K557" i="21" s="1"/>
  <c r="N557" i="21" s="1"/>
  <c r="F557" i="21"/>
  <c r="J556" i="21"/>
  <c r="M556" i="21" s="1"/>
  <c r="I556" i="21"/>
  <c r="K556" i="21" s="1"/>
  <c r="N556" i="21" s="1"/>
  <c r="F556" i="21"/>
  <c r="J555" i="21"/>
  <c r="M555" i="21" s="1"/>
  <c r="I555" i="21"/>
  <c r="K555" i="21" s="1"/>
  <c r="N555" i="21" s="1"/>
  <c r="F555" i="21"/>
  <c r="J554" i="21"/>
  <c r="M554" i="21" s="1"/>
  <c r="I554" i="21"/>
  <c r="K554" i="21" s="1"/>
  <c r="N554" i="21" s="1"/>
  <c r="F554" i="21"/>
  <c r="J553" i="21"/>
  <c r="M553" i="21" s="1"/>
  <c r="I553" i="21"/>
  <c r="K553" i="21" s="1"/>
  <c r="N553" i="21" s="1"/>
  <c r="F553" i="21"/>
  <c r="J552" i="21"/>
  <c r="M552" i="21" s="1"/>
  <c r="I552" i="21"/>
  <c r="K552" i="21" s="1"/>
  <c r="N552" i="21" s="1"/>
  <c r="F552" i="21"/>
  <c r="J551" i="21"/>
  <c r="M551" i="21" s="1"/>
  <c r="I551" i="21"/>
  <c r="K551" i="21" s="1"/>
  <c r="N551" i="21" s="1"/>
  <c r="F551" i="21"/>
  <c r="J550" i="21"/>
  <c r="M550" i="21" s="1"/>
  <c r="I550" i="21"/>
  <c r="K550" i="21" s="1"/>
  <c r="N550" i="21" s="1"/>
  <c r="F550" i="21"/>
  <c r="J549" i="21"/>
  <c r="M549" i="21" s="1"/>
  <c r="I549" i="21"/>
  <c r="K549" i="21" s="1"/>
  <c r="N549" i="21" s="1"/>
  <c r="F549" i="21"/>
  <c r="J548" i="21"/>
  <c r="M548" i="21" s="1"/>
  <c r="I548" i="21"/>
  <c r="K548" i="21" s="1"/>
  <c r="N548" i="21" s="1"/>
  <c r="F548" i="21"/>
  <c r="J547" i="21"/>
  <c r="M547" i="21" s="1"/>
  <c r="I547" i="21"/>
  <c r="K547" i="21" s="1"/>
  <c r="N547" i="21" s="1"/>
  <c r="F547" i="21"/>
  <c r="J546" i="21"/>
  <c r="M546" i="21" s="1"/>
  <c r="I546" i="21"/>
  <c r="K546" i="21" s="1"/>
  <c r="N546" i="21" s="1"/>
  <c r="F546" i="21"/>
  <c r="J545" i="21"/>
  <c r="M545" i="21" s="1"/>
  <c r="I545" i="21"/>
  <c r="K545" i="21" s="1"/>
  <c r="N545" i="21" s="1"/>
  <c r="F545" i="21"/>
  <c r="J544" i="21"/>
  <c r="M544" i="21" s="1"/>
  <c r="I544" i="21"/>
  <c r="K544" i="21" s="1"/>
  <c r="N544" i="21" s="1"/>
  <c r="F544" i="21"/>
  <c r="J543" i="21"/>
  <c r="M543" i="21" s="1"/>
  <c r="I543" i="21"/>
  <c r="K543" i="21" s="1"/>
  <c r="N543" i="21" s="1"/>
  <c r="F543" i="21"/>
  <c r="J542" i="21"/>
  <c r="M542" i="21" s="1"/>
  <c r="I542" i="21"/>
  <c r="K542" i="21" s="1"/>
  <c r="N542" i="21" s="1"/>
  <c r="F542" i="21"/>
  <c r="J541" i="21"/>
  <c r="M541" i="21" s="1"/>
  <c r="I541" i="21"/>
  <c r="K541" i="21" s="1"/>
  <c r="N541" i="21" s="1"/>
  <c r="F541" i="21"/>
  <c r="J540" i="21"/>
  <c r="M540" i="21" s="1"/>
  <c r="I540" i="21"/>
  <c r="K540" i="21" s="1"/>
  <c r="N540" i="21" s="1"/>
  <c r="F540" i="21"/>
  <c r="J539" i="21"/>
  <c r="M539" i="21" s="1"/>
  <c r="I539" i="21"/>
  <c r="K539" i="21" s="1"/>
  <c r="N539" i="21" s="1"/>
  <c r="F539" i="21"/>
  <c r="J538" i="21"/>
  <c r="M538" i="21" s="1"/>
  <c r="I538" i="21"/>
  <c r="K538" i="21" s="1"/>
  <c r="N538" i="21" s="1"/>
  <c r="F538" i="21"/>
  <c r="J537" i="21"/>
  <c r="M537" i="21" s="1"/>
  <c r="I537" i="21"/>
  <c r="K537" i="21" s="1"/>
  <c r="N537" i="21" s="1"/>
  <c r="F537" i="21"/>
  <c r="J536" i="21"/>
  <c r="M536" i="21" s="1"/>
  <c r="I536" i="21"/>
  <c r="K536" i="21" s="1"/>
  <c r="N536" i="21" s="1"/>
  <c r="F536" i="21"/>
  <c r="J535" i="21"/>
  <c r="M535" i="21" s="1"/>
  <c r="I535" i="21"/>
  <c r="K535" i="21" s="1"/>
  <c r="N535" i="21" s="1"/>
  <c r="F535" i="21"/>
  <c r="J534" i="21"/>
  <c r="M534" i="21" s="1"/>
  <c r="I534" i="21"/>
  <c r="K534" i="21" s="1"/>
  <c r="N534" i="21" s="1"/>
  <c r="F534" i="21"/>
  <c r="J533" i="21"/>
  <c r="M533" i="21" s="1"/>
  <c r="I533" i="21"/>
  <c r="K533" i="21" s="1"/>
  <c r="N533" i="21" s="1"/>
  <c r="F533" i="21"/>
  <c r="J532" i="21"/>
  <c r="M532" i="21" s="1"/>
  <c r="I532" i="21"/>
  <c r="K532" i="21" s="1"/>
  <c r="N532" i="21" s="1"/>
  <c r="F532" i="21"/>
  <c r="J531" i="21"/>
  <c r="M531" i="21" s="1"/>
  <c r="I531" i="21"/>
  <c r="K531" i="21" s="1"/>
  <c r="N531" i="21" s="1"/>
  <c r="F531" i="21"/>
  <c r="J530" i="21"/>
  <c r="M530" i="21" s="1"/>
  <c r="I530" i="21"/>
  <c r="K530" i="21" s="1"/>
  <c r="N530" i="21" s="1"/>
  <c r="F530" i="21"/>
  <c r="J529" i="21"/>
  <c r="M529" i="21" s="1"/>
  <c r="I529" i="21"/>
  <c r="K529" i="21" s="1"/>
  <c r="N529" i="21" s="1"/>
  <c r="F529" i="21"/>
  <c r="J528" i="21"/>
  <c r="M528" i="21" s="1"/>
  <c r="I528" i="21"/>
  <c r="K528" i="21" s="1"/>
  <c r="N528" i="21" s="1"/>
  <c r="F528" i="21"/>
  <c r="J527" i="21"/>
  <c r="M527" i="21" s="1"/>
  <c r="I527" i="21"/>
  <c r="K527" i="21" s="1"/>
  <c r="N527" i="21" s="1"/>
  <c r="F527" i="21"/>
  <c r="J526" i="21"/>
  <c r="M526" i="21" s="1"/>
  <c r="I526" i="21"/>
  <c r="K526" i="21" s="1"/>
  <c r="N526" i="21" s="1"/>
  <c r="F526" i="21"/>
  <c r="J525" i="21"/>
  <c r="M525" i="21" s="1"/>
  <c r="I525" i="21"/>
  <c r="K525" i="21" s="1"/>
  <c r="N525" i="21" s="1"/>
  <c r="F525" i="21"/>
  <c r="J524" i="21"/>
  <c r="M524" i="21" s="1"/>
  <c r="I524" i="21"/>
  <c r="K524" i="21" s="1"/>
  <c r="N524" i="21" s="1"/>
  <c r="F524" i="21"/>
  <c r="J523" i="21"/>
  <c r="M523" i="21" s="1"/>
  <c r="I523" i="21"/>
  <c r="K523" i="21" s="1"/>
  <c r="N523" i="21" s="1"/>
  <c r="F523" i="21"/>
  <c r="J522" i="21"/>
  <c r="M522" i="21" s="1"/>
  <c r="I522" i="21"/>
  <c r="K522" i="21" s="1"/>
  <c r="N522" i="21" s="1"/>
  <c r="F522" i="21"/>
  <c r="J521" i="21"/>
  <c r="M521" i="21" s="1"/>
  <c r="I521" i="21"/>
  <c r="K521" i="21" s="1"/>
  <c r="N521" i="21" s="1"/>
  <c r="F521" i="21"/>
  <c r="J520" i="21"/>
  <c r="M520" i="21" s="1"/>
  <c r="I520" i="21"/>
  <c r="K520" i="21" s="1"/>
  <c r="N520" i="21" s="1"/>
  <c r="F520" i="21"/>
  <c r="J519" i="21"/>
  <c r="M519" i="21" s="1"/>
  <c r="I519" i="21"/>
  <c r="K519" i="21" s="1"/>
  <c r="N519" i="21" s="1"/>
  <c r="F519" i="21"/>
  <c r="J518" i="21"/>
  <c r="M518" i="21" s="1"/>
  <c r="I518" i="21"/>
  <c r="K518" i="21" s="1"/>
  <c r="N518" i="21" s="1"/>
  <c r="F518" i="21"/>
  <c r="J517" i="21"/>
  <c r="M517" i="21" s="1"/>
  <c r="I517" i="21"/>
  <c r="K517" i="21" s="1"/>
  <c r="N517" i="21" s="1"/>
  <c r="F517" i="21"/>
  <c r="J516" i="21"/>
  <c r="M516" i="21" s="1"/>
  <c r="I516" i="21"/>
  <c r="K516" i="21" s="1"/>
  <c r="N516" i="21" s="1"/>
  <c r="F516" i="21"/>
  <c r="J515" i="21"/>
  <c r="M515" i="21" s="1"/>
  <c r="I515" i="21"/>
  <c r="K515" i="21" s="1"/>
  <c r="N515" i="21" s="1"/>
  <c r="F515" i="21"/>
  <c r="J514" i="21"/>
  <c r="M514" i="21" s="1"/>
  <c r="I514" i="21"/>
  <c r="K514" i="21" s="1"/>
  <c r="N514" i="21" s="1"/>
  <c r="F514" i="21"/>
  <c r="J513" i="21"/>
  <c r="M513" i="21" s="1"/>
  <c r="I513" i="21"/>
  <c r="K513" i="21" s="1"/>
  <c r="N513" i="21" s="1"/>
  <c r="F513" i="21"/>
  <c r="J512" i="21"/>
  <c r="M512" i="21" s="1"/>
  <c r="I512" i="21"/>
  <c r="K512" i="21" s="1"/>
  <c r="N512" i="21" s="1"/>
  <c r="F512" i="21"/>
  <c r="J511" i="21"/>
  <c r="M511" i="21" s="1"/>
  <c r="I511" i="21"/>
  <c r="K511" i="21" s="1"/>
  <c r="N511" i="21" s="1"/>
  <c r="F511" i="21"/>
  <c r="J510" i="21"/>
  <c r="M510" i="21" s="1"/>
  <c r="I510" i="21"/>
  <c r="K510" i="21" s="1"/>
  <c r="N510" i="21" s="1"/>
  <c r="F510" i="21"/>
  <c r="J509" i="21"/>
  <c r="M509" i="21" s="1"/>
  <c r="I509" i="21"/>
  <c r="K509" i="21" s="1"/>
  <c r="N509" i="21" s="1"/>
  <c r="F509" i="21"/>
  <c r="J508" i="21"/>
  <c r="M508" i="21" s="1"/>
  <c r="I508" i="21"/>
  <c r="K508" i="21" s="1"/>
  <c r="N508" i="21" s="1"/>
  <c r="F508" i="21"/>
  <c r="J507" i="21"/>
  <c r="M507" i="21" s="1"/>
  <c r="I507" i="21"/>
  <c r="K507" i="21" s="1"/>
  <c r="N507" i="21" s="1"/>
  <c r="F507" i="21"/>
  <c r="J506" i="21"/>
  <c r="M506" i="21" s="1"/>
  <c r="I506" i="21"/>
  <c r="K506" i="21" s="1"/>
  <c r="N506" i="21" s="1"/>
  <c r="F506" i="21"/>
  <c r="J505" i="21"/>
  <c r="M505" i="21" s="1"/>
  <c r="I505" i="21"/>
  <c r="K505" i="21" s="1"/>
  <c r="N505" i="21" s="1"/>
  <c r="F505" i="21"/>
  <c r="J504" i="21"/>
  <c r="M504" i="21" s="1"/>
  <c r="I504" i="21"/>
  <c r="K504" i="21" s="1"/>
  <c r="N504" i="21" s="1"/>
  <c r="F504" i="21"/>
  <c r="J503" i="21"/>
  <c r="M503" i="21" s="1"/>
  <c r="I503" i="21"/>
  <c r="K503" i="21" s="1"/>
  <c r="N503" i="21" s="1"/>
  <c r="F503" i="21"/>
  <c r="J502" i="21"/>
  <c r="M502" i="21" s="1"/>
  <c r="I502" i="21"/>
  <c r="K502" i="21" s="1"/>
  <c r="N502" i="21" s="1"/>
  <c r="F502" i="21"/>
  <c r="J501" i="21"/>
  <c r="M501" i="21" s="1"/>
  <c r="I501" i="21"/>
  <c r="K501" i="21" s="1"/>
  <c r="N501" i="21" s="1"/>
  <c r="F501" i="21"/>
  <c r="J500" i="21"/>
  <c r="M500" i="21" s="1"/>
  <c r="I500" i="21"/>
  <c r="K500" i="21" s="1"/>
  <c r="N500" i="21" s="1"/>
  <c r="F500" i="21"/>
  <c r="J499" i="21"/>
  <c r="M499" i="21" s="1"/>
  <c r="I499" i="21"/>
  <c r="K499" i="21" s="1"/>
  <c r="N499" i="21" s="1"/>
  <c r="F499" i="21"/>
  <c r="J498" i="21"/>
  <c r="M498" i="21" s="1"/>
  <c r="I498" i="21"/>
  <c r="K498" i="21" s="1"/>
  <c r="N498" i="21" s="1"/>
  <c r="F498" i="21"/>
  <c r="J497" i="21"/>
  <c r="M497" i="21" s="1"/>
  <c r="I497" i="21"/>
  <c r="K497" i="21" s="1"/>
  <c r="N497" i="21" s="1"/>
  <c r="F497" i="21"/>
  <c r="J496" i="21"/>
  <c r="M496" i="21" s="1"/>
  <c r="I496" i="21"/>
  <c r="K496" i="21" s="1"/>
  <c r="N496" i="21" s="1"/>
  <c r="F496" i="21"/>
  <c r="J495" i="21"/>
  <c r="M495" i="21" s="1"/>
  <c r="I495" i="21"/>
  <c r="K495" i="21" s="1"/>
  <c r="N495" i="21" s="1"/>
  <c r="F495" i="21"/>
  <c r="J494" i="21"/>
  <c r="M494" i="21" s="1"/>
  <c r="I494" i="21"/>
  <c r="K494" i="21" s="1"/>
  <c r="N494" i="21" s="1"/>
  <c r="F494" i="21"/>
  <c r="J493" i="21"/>
  <c r="M493" i="21" s="1"/>
  <c r="I493" i="21"/>
  <c r="K493" i="21" s="1"/>
  <c r="N493" i="21" s="1"/>
  <c r="F493" i="21"/>
  <c r="J492" i="21"/>
  <c r="M492" i="21" s="1"/>
  <c r="I492" i="21"/>
  <c r="K492" i="21" s="1"/>
  <c r="N492" i="21" s="1"/>
  <c r="F492" i="21"/>
  <c r="J491" i="21"/>
  <c r="M491" i="21" s="1"/>
  <c r="I491" i="21"/>
  <c r="K491" i="21" s="1"/>
  <c r="N491" i="21" s="1"/>
  <c r="F491" i="21"/>
  <c r="J490" i="21"/>
  <c r="M490" i="21" s="1"/>
  <c r="I490" i="21"/>
  <c r="K490" i="21" s="1"/>
  <c r="N490" i="21" s="1"/>
  <c r="F490" i="21"/>
  <c r="J489" i="21"/>
  <c r="M489" i="21" s="1"/>
  <c r="I489" i="21"/>
  <c r="K489" i="21" s="1"/>
  <c r="N489" i="21" s="1"/>
  <c r="F489" i="21"/>
  <c r="J488" i="21"/>
  <c r="M488" i="21" s="1"/>
  <c r="I488" i="21"/>
  <c r="K488" i="21" s="1"/>
  <c r="N488" i="21" s="1"/>
  <c r="F488" i="21"/>
  <c r="J487" i="21"/>
  <c r="M487" i="21" s="1"/>
  <c r="I487" i="21"/>
  <c r="K487" i="21" s="1"/>
  <c r="N487" i="21" s="1"/>
  <c r="F487" i="21"/>
  <c r="J486" i="21"/>
  <c r="M486" i="21" s="1"/>
  <c r="I486" i="21"/>
  <c r="K486" i="21" s="1"/>
  <c r="N486" i="21" s="1"/>
  <c r="F486" i="21"/>
  <c r="J485" i="21"/>
  <c r="M485" i="21" s="1"/>
  <c r="I485" i="21"/>
  <c r="K485" i="21" s="1"/>
  <c r="N485" i="21" s="1"/>
  <c r="F485" i="21"/>
  <c r="J484" i="21"/>
  <c r="M484" i="21" s="1"/>
  <c r="I484" i="21"/>
  <c r="K484" i="21" s="1"/>
  <c r="N484" i="21" s="1"/>
  <c r="F484" i="21"/>
  <c r="J483" i="21"/>
  <c r="M483" i="21" s="1"/>
  <c r="I483" i="21"/>
  <c r="K483" i="21" s="1"/>
  <c r="N483" i="21" s="1"/>
  <c r="F483" i="21"/>
  <c r="J482" i="21"/>
  <c r="M482" i="21" s="1"/>
  <c r="I482" i="21"/>
  <c r="K482" i="21" s="1"/>
  <c r="N482" i="21" s="1"/>
  <c r="F482" i="21"/>
  <c r="J481" i="21"/>
  <c r="M481" i="21" s="1"/>
  <c r="I481" i="21"/>
  <c r="K481" i="21" s="1"/>
  <c r="N481" i="21" s="1"/>
  <c r="F481" i="21"/>
  <c r="J470" i="21"/>
  <c r="M470" i="21" s="1"/>
  <c r="I470" i="21"/>
  <c r="K470" i="21" s="1"/>
  <c r="N470" i="21" s="1"/>
  <c r="F470" i="21"/>
  <c r="J469" i="21"/>
  <c r="M469" i="21" s="1"/>
  <c r="I469" i="21"/>
  <c r="K469" i="21" s="1"/>
  <c r="N469" i="21" s="1"/>
  <c r="F469" i="21"/>
  <c r="J468" i="21"/>
  <c r="M468" i="21" s="1"/>
  <c r="I468" i="21"/>
  <c r="K468" i="21" s="1"/>
  <c r="N468" i="21" s="1"/>
  <c r="F468" i="21"/>
  <c r="J467" i="21"/>
  <c r="M467" i="21" s="1"/>
  <c r="I467" i="21"/>
  <c r="K467" i="21" s="1"/>
  <c r="N467" i="21" s="1"/>
  <c r="F467" i="21"/>
  <c r="J466" i="21"/>
  <c r="M466" i="21" s="1"/>
  <c r="I466" i="21"/>
  <c r="K466" i="21" s="1"/>
  <c r="N466" i="21" s="1"/>
  <c r="F466" i="21"/>
  <c r="J465" i="21"/>
  <c r="M465" i="21" s="1"/>
  <c r="I465" i="21"/>
  <c r="K465" i="21" s="1"/>
  <c r="N465" i="21" s="1"/>
  <c r="F465" i="21"/>
  <c r="J464" i="21"/>
  <c r="M464" i="21" s="1"/>
  <c r="I464" i="21"/>
  <c r="K464" i="21" s="1"/>
  <c r="N464" i="21" s="1"/>
  <c r="F464" i="21"/>
  <c r="J463" i="21"/>
  <c r="M463" i="21" s="1"/>
  <c r="I463" i="21"/>
  <c r="K463" i="21" s="1"/>
  <c r="N463" i="21" s="1"/>
  <c r="F463" i="21"/>
  <c r="J462" i="21"/>
  <c r="M462" i="21" s="1"/>
  <c r="I462" i="21"/>
  <c r="K462" i="21" s="1"/>
  <c r="N462" i="21" s="1"/>
  <c r="F462" i="21"/>
  <c r="J461" i="21"/>
  <c r="M461" i="21" s="1"/>
  <c r="I461" i="21"/>
  <c r="K461" i="21" s="1"/>
  <c r="N461" i="21" s="1"/>
  <c r="F461" i="21"/>
  <c r="J460" i="21"/>
  <c r="M460" i="21" s="1"/>
  <c r="I460" i="21"/>
  <c r="K460" i="21" s="1"/>
  <c r="N460" i="21" s="1"/>
  <c r="F460" i="21"/>
  <c r="J459" i="21"/>
  <c r="M459" i="21" s="1"/>
  <c r="I459" i="21"/>
  <c r="K459" i="21" s="1"/>
  <c r="N459" i="21" s="1"/>
  <c r="F459" i="21"/>
  <c r="J458" i="21"/>
  <c r="M458" i="21" s="1"/>
  <c r="I458" i="21"/>
  <c r="K458" i="21" s="1"/>
  <c r="N458" i="21" s="1"/>
  <c r="F458" i="21"/>
  <c r="J457" i="21"/>
  <c r="M457" i="21" s="1"/>
  <c r="I457" i="21"/>
  <c r="K457" i="21" s="1"/>
  <c r="N457" i="21" s="1"/>
  <c r="F457" i="21"/>
  <c r="J456" i="21"/>
  <c r="M456" i="21" s="1"/>
  <c r="I456" i="21"/>
  <c r="K456" i="21" s="1"/>
  <c r="N456" i="21" s="1"/>
  <c r="F456" i="21"/>
  <c r="J455" i="21"/>
  <c r="M455" i="21" s="1"/>
  <c r="I455" i="21"/>
  <c r="K455" i="21" s="1"/>
  <c r="N455" i="21" s="1"/>
  <c r="F455" i="21"/>
  <c r="J454" i="21"/>
  <c r="M454" i="21" s="1"/>
  <c r="I454" i="21"/>
  <c r="K454" i="21" s="1"/>
  <c r="N454" i="21" s="1"/>
  <c r="F454" i="21"/>
  <c r="J453" i="21"/>
  <c r="M453" i="21" s="1"/>
  <c r="I453" i="21"/>
  <c r="K453" i="21" s="1"/>
  <c r="N453" i="21" s="1"/>
  <c r="F453" i="21"/>
  <c r="J452" i="21"/>
  <c r="M452" i="21" s="1"/>
  <c r="I452" i="21"/>
  <c r="K452" i="21" s="1"/>
  <c r="N452" i="21" s="1"/>
  <c r="F452" i="21"/>
  <c r="J451" i="21"/>
  <c r="M451" i="21" s="1"/>
  <c r="I451" i="21"/>
  <c r="K451" i="21" s="1"/>
  <c r="N451" i="21" s="1"/>
  <c r="F451" i="21"/>
  <c r="J450" i="21"/>
  <c r="M450" i="21" s="1"/>
  <c r="I450" i="21"/>
  <c r="K450" i="21" s="1"/>
  <c r="N450" i="21" s="1"/>
  <c r="F450" i="21"/>
  <c r="J449" i="21"/>
  <c r="M449" i="21" s="1"/>
  <c r="I449" i="21"/>
  <c r="K449" i="21" s="1"/>
  <c r="N449" i="21" s="1"/>
  <c r="F449" i="21"/>
  <c r="J448" i="21"/>
  <c r="M448" i="21" s="1"/>
  <c r="I448" i="21"/>
  <c r="K448" i="21" s="1"/>
  <c r="N448" i="21" s="1"/>
  <c r="F448" i="21"/>
  <c r="J447" i="21"/>
  <c r="M447" i="21" s="1"/>
  <c r="I447" i="21"/>
  <c r="K447" i="21" s="1"/>
  <c r="N447" i="21" s="1"/>
  <c r="F447" i="21"/>
  <c r="J446" i="21"/>
  <c r="M446" i="21" s="1"/>
  <c r="I446" i="21"/>
  <c r="K446" i="21" s="1"/>
  <c r="N446" i="21" s="1"/>
  <c r="F446" i="21"/>
  <c r="J445" i="21"/>
  <c r="M445" i="21" s="1"/>
  <c r="I445" i="21"/>
  <c r="K445" i="21" s="1"/>
  <c r="N445" i="21" s="1"/>
  <c r="F445" i="21"/>
  <c r="J444" i="21"/>
  <c r="M444" i="21" s="1"/>
  <c r="I444" i="21"/>
  <c r="K444" i="21" s="1"/>
  <c r="N444" i="21" s="1"/>
  <c r="F444" i="21"/>
  <c r="J443" i="21"/>
  <c r="M443" i="21" s="1"/>
  <c r="I443" i="21"/>
  <c r="K443" i="21" s="1"/>
  <c r="N443" i="21" s="1"/>
  <c r="F443" i="21"/>
  <c r="J442" i="21"/>
  <c r="M442" i="21" s="1"/>
  <c r="I442" i="21"/>
  <c r="K442" i="21" s="1"/>
  <c r="N442" i="21" s="1"/>
  <c r="F442" i="21"/>
  <c r="J441" i="21"/>
  <c r="M441" i="21" s="1"/>
  <c r="I441" i="21"/>
  <c r="K441" i="21" s="1"/>
  <c r="N441" i="21" s="1"/>
  <c r="F441" i="21"/>
  <c r="J440" i="21"/>
  <c r="M440" i="21" s="1"/>
  <c r="I440" i="21"/>
  <c r="K440" i="21" s="1"/>
  <c r="N440" i="21" s="1"/>
  <c r="F440" i="21"/>
  <c r="J439" i="21"/>
  <c r="M439" i="21" s="1"/>
  <c r="I439" i="21"/>
  <c r="K439" i="21" s="1"/>
  <c r="N439" i="21" s="1"/>
  <c r="F439" i="21"/>
  <c r="J438" i="21"/>
  <c r="M438" i="21" s="1"/>
  <c r="I438" i="21"/>
  <c r="K438" i="21" s="1"/>
  <c r="N438" i="21" s="1"/>
  <c r="F438" i="21"/>
  <c r="J437" i="21"/>
  <c r="M437" i="21" s="1"/>
  <c r="I437" i="21"/>
  <c r="K437" i="21" s="1"/>
  <c r="N437" i="21" s="1"/>
  <c r="F437" i="21"/>
  <c r="J436" i="21"/>
  <c r="M436" i="21" s="1"/>
  <c r="I436" i="21"/>
  <c r="K436" i="21" s="1"/>
  <c r="N436" i="21" s="1"/>
  <c r="F436" i="21"/>
  <c r="J435" i="21"/>
  <c r="M435" i="21" s="1"/>
  <c r="I435" i="21"/>
  <c r="K435" i="21" s="1"/>
  <c r="N435" i="21" s="1"/>
  <c r="F435" i="21"/>
  <c r="J434" i="21"/>
  <c r="M434" i="21" s="1"/>
  <c r="I434" i="21"/>
  <c r="K434" i="21" s="1"/>
  <c r="N434" i="21" s="1"/>
  <c r="F434" i="21"/>
  <c r="J433" i="21"/>
  <c r="M433" i="21" s="1"/>
  <c r="I433" i="21"/>
  <c r="K433" i="21" s="1"/>
  <c r="N433" i="21" s="1"/>
  <c r="F433" i="21"/>
  <c r="J432" i="21"/>
  <c r="M432" i="21" s="1"/>
  <c r="I432" i="21"/>
  <c r="K432" i="21" s="1"/>
  <c r="N432" i="21" s="1"/>
  <c r="F432" i="21"/>
  <c r="J431" i="21"/>
  <c r="M431" i="21" s="1"/>
  <c r="I431" i="21"/>
  <c r="K431" i="21" s="1"/>
  <c r="N431" i="21" s="1"/>
  <c r="F431" i="21"/>
  <c r="J430" i="21"/>
  <c r="M430" i="21" s="1"/>
  <c r="I430" i="21"/>
  <c r="K430" i="21" s="1"/>
  <c r="N430" i="21" s="1"/>
  <c r="F430" i="21"/>
  <c r="J429" i="21"/>
  <c r="M429" i="21" s="1"/>
  <c r="I429" i="21"/>
  <c r="K429" i="21" s="1"/>
  <c r="N429" i="21" s="1"/>
  <c r="F429" i="21"/>
  <c r="J428" i="21"/>
  <c r="M428" i="21" s="1"/>
  <c r="I428" i="21"/>
  <c r="K428" i="21" s="1"/>
  <c r="N428" i="21" s="1"/>
  <c r="F428" i="21"/>
  <c r="J427" i="21"/>
  <c r="M427" i="21" s="1"/>
  <c r="I427" i="21"/>
  <c r="K427" i="21" s="1"/>
  <c r="N427" i="21" s="1"/>
  <c r="F427" i="21"/>
  <c r="J426" i="21"/>
  <c r="M426" i="21" s="1"/>
  <c r="I426" i="21"/>
  <c r="K426" i="21" s="1"/>
  <c r="N426" i="21" s="1"/>
  <c r="F426" i="21"/>
  <c r="J425" i="21"/>
  <c r="M425" i="21" s="1"/>
  <c r="I425" i="21"/>
  <c r="K425" i="21" s="1"/>
  <c r="N425" i="21" s="1"/>
  <c r="F425" i="21"/>
  <c r="J424" i="21"/>
  <c r="M424" i="21" s="1"/>
  <c r="I424" i="21"/>
  <c r="K424" i="21" s="1"/>
  <c r="N424" i="21" s="1"/>
  <c r="F424" i="21"/>
  <c r="J423" i="21"/>
  <c r="M423" i="21" s="1"/>
  <c r="I423" i="21"/>
  <c r="K423" i="21" s="1"/>
  <c r="N423" i="21" s="1"/>
  <c r="F423" i="21"/>
  <c r="J422" i="21"/>
  <c r="M422" i="21" s="1"/>
  <c r="I422" i="21"/>
  <c r="K422" i="21" s="1"/>
  <c r="N422" i="21" s="1"/>
  <c r="F422" i="21"/>
  <c r="J421" i="21"/>
  <c r="M421" i="21" s="1"/>
  <c r="I421" i="21"/>
  <c r="K421" i="21" s="1"/>
  <c r="N421" i="21" s="1"/>
  <c r="F421" i="21"/>
  <c r="J420" i="21"/>
  <c r="M420" i="21" s="1"/>
  <c r="I420" i="21"/>
  <c r="K420" i="21" s="1"/>
  <c r="N420" i="21" s="1"/>
  <c r="F420" i="21"/>
  <c r="J419" i="21"/>
  <c r="M419" i="21" s="1"/>
  <c r="I419" i="21"/>
  <c r="K419" i="21" s="1"/>
  <c r="N419" i="21" s="1"/>
  <c r="F419" i="21"/>
  <c r="J418" i="21"/>
  <c r="M418" i="21" s="1"/>
  <c r="I418" i="21"/>
  <c r="K418" i="21" s="1"/>
  <c r="N418" i="21" s="1"/>
  <c r="F418" i="21"/>
  <c r="J417" i="21"/>
  <c r="M417" i="21" s="1"/>
  <c r="I417" i="21"/>
  <c r="K417" i="21" s="1"/>
  <c r="N417" i="21" s="1"/>
  <c r="F417" i="21"/>
  <c r="J416" i="21"/>
  <c r="M416" i="21" s="1"/>
  <c r="I416" i="21"/>
  <c r="K416" i="21" s="1"/>
  <c r="N416" i="21" s="1"/>
  <c r="F416" i="21"/>
  <c r="J415" i="21"/>
  <c r="M415" i="21" s="1"/>
  <c r="I415" i="21"/>
  <c r="K415" i="21" s="1"/>
  <c r="N415" i="21" s="1"/>
  <c r="F415" i="21"/>
  <c r="J414" i="21"/>
  <c r="M414" i="21" s="1"/>
  <c r="I414" i="21"/>
  <c r="K414" i="21" s="1"/>
  <c r="N414" i="21" s="1"/>
  <c r="F414" i="21"/>
  <c r="J413" i="21"/>
  <c r="M413" i="21" s="1"/>
  <c r="I413" i="21"/>
  <c r="K413" i="21" s="1"/>
  <c r="N413" i="21" s="1"/>
  <c r="F413" i="21"/>
  <c r="J412" i="21"/>
  <c r="M412" i="21" s="1"/>
  <c r="I412" i="21"/>
  <c r="K412" i="21" s="1"/>
  <c r="N412" i="21" s="1"/>
  <c r="F412" i="21"/>
  <c r="J411" i="21"/>
  <c r="M411" i="21" s="1"/>
  <c r="I411" i="21"/>
  <c r="K411" i="21" s="1"/>
  <c r="N411" i="21" s="1"/>
  <c r="F411" i="21"/>
  <c r="J410" i="21"/>
  <c r="M410" i="21" s="1"/>
  <c r="I410" i="21"/>
  <c r="K410" i="21" s="1"/>
  <c r="N410" i="21" s="1"/>
  <c r="F410" i="21"/>
  <c r="J409" i="21"/>
  <c r="M409" i="21" s="1"/>
  <c r="I409" i="21"/>
  <c r="K409" i="21" s="1"/>
  <c r="N409" i="21" s="1"/>
  <c r="F409" i="21"/>
  <c r="J408" i="21"/>
  <c r="M408" i="21" s="1"/>
  <c r="I408" i="21"/>
  <c r="K408" i="21" s="1"/>
  <c r="N408" i="21" s="1"/>
  <c r="F408" i="21"/>
  <c r="J407" i="21"/>
  <c r="M407" i="21" s="1"/>
  <c r="I407" i="21"/>
  <c r="K407" i="21" s="1"/>
  <c r="N407" i="21" s="1"/>
  <c r="F407" i="21"/>
  <c r="J406" i="21"/>
  <c r="M406" i="21" s="1"/>
  <c r="I406" i="21"/>
  <c r="K406" i="21" s="1"/>
  <c r="N406" i="21" s="1"/>
  <c r="F406" i="21"/>
  <c r="J405" i="21"/>
  <c r="M405" i="21" s="1"/>
  <c r="I405" i="21"/>
  <c r="K405" i="21" s="1"/>
  <c r="N405" i="21" s="1"/>
  <c r="F405" i="21"/>
  <c r="J404" i="21"/>
  <c r="M404" i="21" s="1"/>
  <c r="I404" i="21"/>
  <c r="K404" i="21" s="1"/>
  <c r="N404" i="21" s="1"/>
  <c r="F404" i="21"/>
  <c r="J403" i="21"/>
  <c r="M403" i="21" s="1"/>
  <c r="I403" i="21"/>
  <c r="K403" i="21" s="1"/>
  <c r="N403" i="21" s="1"/>
  <c r="F403" i="21"/>
  <c r="J402" i="21"/>
  <c r="M402" i="21" s="1"/>
  <c r="I402" i="21"/>
  <c r="K402" i="21" s="1"/>
  <c r="N402" i="21" s="1"/>
  <c r="F402" i="21"/>
  <c r="J401" i="21"/>
  <c r="M401" i="21" s="1"/>
  <c r="I401" i="21"/>
  <c r="K401" i="21" s="1"/>
  <c r="N401" i="21" s="1"/>
  <c r="F401" i="21"/>
  <c r="J400" i="21"/>
  <c r="M400" i="21" s="1"/>
  <c r="I400" i="21"/>
  <c r="K400" i="21" s="1"/>
  <c r="N400" i="21" s="1"/>
  <c r="F400" i="21"/>
  <c r="J399" i="21"/>
  <c r="M399" i="21" s="1"/>
  <c r="I399" i="21"/>
  <c r="K399" i="21" s="1"/>
  <c r="N399" i="21" s="1"/>
  <c r="F399" i="21"/>
  <c r="J398" i="21"/>
  <c r="M398" i="21" s="1"/>
  <c r="I398" i="21"/>
  <c r="K398" i="21" s="1"/>
  <c r="N398" i="21" s="1"/>
  <c r="F398" i="21"/>
  <c r="J397" i="21"/>
  <c r="M397" i="21" s="1"/>
  <c r="I397" i="21"/>
  <c r="K397" i="21" s="1"/>
  <c r="N397" i="21" s="1"/>
  <c r="F397" i="21"/>
  <c r="J396" i="21"/>
  <c r="M396" i="21" s="1"/>
  <c r="I396" i="21"/>
  <c r="K396" i="21" s="1"/>
  <c r="N396" i="21" s="1"/>
  <c r="F396" i="21"/>
  <c r="J395" i="21"/>
  <c r="M395" i="21" s="1"/>
  <c r="I395" i="21"/>
  <c r="K395" i="21" s="1"/>
  <c r="N395" i="21" s="1"/>
  <c r="F395" i="21"/>
  <c r="J394" i="21"/>
  <c r="M394" i="21" s="1"/>
  <c r="I394" i="21"/>
  <c r="K394" i="21" s="1"/>
  <c r="N394" i="21" s="1"/>
  <c r="F394" i="21"/>
  <c r="J393" i="21"/>
  <c r="M393" i="21" s="1"/>
  <c r="I393" i="21"/>
  <c r="K393" i="21" s="1"/>
  <c r="N393" i="21" s="1"/>
  <c r="F393" i="21"/>
  <c r="J392" i="21"/>
  <c r="M392" i="21" s="1"/>
  <c r="I392" i="21"/>
  <c r="K392" i="21" s="1"/>
  <c r="N392" i="21" s="1"/>
  <c r="F392" i="21"/>
  <c r="J391" i="21"/>
  <c r="M391" i="21" s="1"/>
  <c r="I391" i="21"/>
  <c r="K391" i="21" s="1"/>
  <c r="N391" i="21" s="1"/>
  <c r="F391" i="21"/>
  <c r="J390" i="21"/>
  <c r="M390" i="21" s="1"/>
  <c r="I390" i="21"/>
  <c r="K390" i="21" s="1"/>
  <c r="N390" i="21" s="1"/>
  <c r="F390" i="21"/>
  <c r="J389" i="21"/>
  <c r="M389" i="21" s="1"/>
  <c r="I389" i="21"/>
  <c r="K389" i="21" s="1"/>
  <c r="N389" i="21" s="1"/>
  <c r="F389" i="21"/>
  <c r="J388" i="21"/>
  <c r="M388" i="21" s="1"/>
  <c r="I388" i="21"/>
  <c r="K388" i="21" s="1"/>
  <c r="N388" i="21" s="1"/>
  <c r="F388" i="21"/>
  <c r="J387" i="21"/>
  <c r="M387" i="21" s="1"/>
  <c r="I387" i="21"/>
  <c r="K387" i="21" s="1"/>
  <c r="N387" i="21" s="1"/>
  <c r="F387" i="21"/>
  <c r="J386" i="21"/>
  <c r="M386" i="21" s="1"/>
  <c r="I386" i="21"/>
  <c r="K386" i="21" s="1"/>
  <c r="N386" i="21" s="1"/>
  <c r="F386" i="21"/>
  <c r="J385" i="21"/>
  <c r="M385" i="21" s="1"/>
  <c r="I385" i="21"/>
  <c r="K385" i="21" s="1"/>
  <c r="N385" i="21" s="1"/>
  <c r="F385" i="21"/>
  <c r="J384" i="21"/>
  <c r="M384" i="21" s="1"/>
  <c r="I384" i="21"/>
  <c r="K384" i="21" s="1"/>
  <c r="N384" i="21" s="1"/>
  <c r="F384" i="21"/>
  <c r="J383" i="21"/>
  <c r="M383" i="21" s="1"/>
  <c r="I383" i="21"/>
  <c r="K383" i="21" s="1"/>
  <c r="N383" i="21" s="1"/>
  <c r="F383" i="21"/>
  <c r="J382" i="21"/>
  <c r="M382" i="21" s="1"/>
  <c r="I382" i="21"/>
  <c r="K382" i="21" s="1"/>
  <c r="N382" i="21" s="1"/>
  <c r="F382" i="21"/>
  <c r="J381" i="21"/>
  <c r="M381" i="21" s="1"/>
  <c r="I381" i="21"/>
  <c r="K381" i="21" s="1"/>
  <c r="N381" i="21" s="1"/>
  <c r="F381" i="21"/>
  <c r="J380" i="21"/>
  <c r="M380" i="21" s="1"/>
  <c r="I380" i="21"/>
  <c r="K380" i="21" s="1"/>
  <c r="N380" i="21" s="1"/>
  <c r="F380" i="21"/>
  <c r="J379" i="21"/>
  <c r="M379" i="21" s="1"/>
  <c r="I379" i="21"/>
  <c r="K379" i="21" s="1"/>
  <c r="N379" i="21" s="1"/>
  <c r="F379" i="21"/>
  <c r="J378" i="21"/>
  <c r="M378" i="21" s="1"/>
  <c r="I378" i="21"/>
  <c r="K378" i="21" s="1"/>
  <c r="N378" i="21" s="1"/>
  <c r="F378" i="21"/>
  <c r="J377" i="21"/>
  <c r="M377" i="21" s="1"/>
  <c r="I377" i="21"/>
  <c r="K377" i="21" s="1"/>
  <c r="N377" i="21" s="1"/>
  <c r="F377" i="21"/>
  <c r="J376" i="21"/>
  <c r="M376" i="21" s="1"/>
  <c r="I376" i="21"/>
  <c r="K376" i="21" s="1"/>
  <c r="N376" i="21" s="1"/>
  <c r="F376" i="21"/>
  <c r="J375" i="21"/>
  <c r="M375" i="21" s="1"/>
  <c r="I375" i="21"/>
  <c r="K375" i="21" s="1"/>
  <c r="N375" i="21" s="1"/>
  <c r="F375" i="21"/>
  <c r="J374" i="21"/>
  <c r="M374" i="21" s="1"/>
  <c r="I374" i="21"/>
  <c r="K374" i="21" s="1"/>
  <c r="N374" i="21" s="1"/>
  <c r="F374" i="21"/>
  <c r="J373" i="21"/>
  <c r="M373" i="21" s="1"/>
  <c r="I373" i="21"/>
  <c r="K373" i="21" s="1"/>
  <c r="N373" i="21" s="1"/>
  <c r="F373" i="21"/>
  <c r="J372" i="21"/>
  <c r="M372" i="21" s="1"/>
  <c r="I372" i="21"/>
  <c r="K372" i="21" s="1"/>
  <c r="N372" i="21" s="1"/>
  <c r="F372" i="21"/>
  <c r="J371" i="21"/>
  <c r="M371" i="21" s="1"/>
  <c r="I371" i="21"/>
  <c r="K371" i="21" s="1"/>
  <c r="N371" i="21" s="1"/>
  <c r="F371" i="21"/>
  <c r="J370" i="21"/>
  <c r="M370" i="21" s="1"/>
  <c r="I370" i="21"/>
  <c r="K370" i="21" s="1"/>
  <c r="N370" i="21" s="1"/>
  <c r="F370" i="21"/>
  <c r="J369" i="21"/>
  <c r="M369" i="21" s="1"/>
  <c r="I369" i="21"/>
  <c r="K369" i="21" s="1"/>
  <c r="N369" i="21" s="1"/>
  <c r="F369" i="21"/>
  <c r="J368" i="21"/>
  <c r="M368" i="21" s="1"/>
  <c r="I368" i="21"/>
  <c r="K368" i="21" s="1"/>
  <c r="N368" i="21" s="1"/>
  <c r="F368" i="21"/>
  <c r="J367" i="21"/>
  <c r="M367" i="21" s="1"/>
  <c r="I367" i="21"/>
  <c r="K367" i="21" s="1"/>
  <c r="N367" i="21" s="1"/>
  <c r="F367" i="21"/>
  <c r="J366" i="21"/>
  <c r="M366" i="21" s="1"/>
  <c r="I366" i="21"/>
  <c r="K366" i="21" s="1"/>
  <c r="N366" i="21" s="1"/>
  <c r="F366" i="21"/>
  <c r="J365" i="21"/>
  <c r="M365" i="21" s="1"/>
  <c r="I365" i="21"/>
  <c r="K365" i="21" s="1"/>
  <c r="N365" i="21" s="1"/>
  <c r="F365" i="21"/>
  <c r="J364" i="21"/>
  <c r="M364" i="21" s="1"/>
  <c r="I364" i="21"/>
  <c r="K364" i="21" s="1"/>
  <c r="N364" i="21" s="1"/>
  <c r="F364" i="21"/>
  <c r="J363" i="21"/>
  <c r="M363" i="21" s="1"/>
  <c r="I363" i="21"/>
  <c r="K363" i="21" s="1"/>
  <c r="N363" i="21" s="1"/>
  <c r="F363" i="21"/>
  <c r="J362" i="21"/>
  <c r="M362" i="21" s="1"/>
  <c r="I362" i="21"/>
  <c r="K362" i="21" s="1"/>
  <c r="N362" i="21" s="1"/>
  <c r="F362" i="21"/>
  <c r="J361" i="21"/>
  <c r="M361" i="21" s="1"/>
  <c r="I361" i="21"/>
  <c r="K361" i="21" s="1"/>
  <c r="N361" i="21" s="1"/>
  <c r="F361" i="21"/>
  <c r="J360" i="21"/>
  <c r="M360" i="21" s="1"/>
  <c r="I360" i="21"/>
  <c r="K360" i="21" s="1"/>
  <c r="N360" i="21" s="1"/>
  <c r="F360" i="21"/>
  <c r="J359" i="21"/>
  <c r="M359" i="21" s="1"/>
  <c r="I359" i="21"/>
  <c r="K359" i="21" s="1"/>
  <c r="N359" i="21" s="1"/>
  <c r="F359" i="21"/>
  <c r="J358" i="21"/>
  <c r="M358" i="21" s="1"/>
  <c r="I358" i="21"/>
  <c r="K358" i="21" s="1"/>
  <c r="N358" i="21" s="1"/>
  <c r="F358" i="21"/>
  <c r="J357" i="21"/>
  <c r="M357" i="21" s="1"/>
  <c r="I357" i="21"/>
  <c r="K357" i="21" s="1"/>
  <c r="N357" i="21" s="1"/>
  <c r="F357" i="21"/>
  <c r="J356" i="21"/>
  <c r="M356" i="21" s="1"/>
  <c r="I356" i="21"/>
  <c r="K356" i="21" s="1"/>
  <c r="N356" i="21" s="1"/>
  <c r="F356" i="21"/>
  <c r="J355" i="21"/>
  <c r="M355" i="21" s="1"/>
  <c r="I355" i="21"/>
  <c r="K355" i="21" s="1"/>
  <c r="N355" i="21" s="1"/>
  <c r="F355" i="21"/>
  <c r="J354" i="21"/>
  <c r="M354" i="21" s="1"/>
  <c r="I354" i="21"/>
  <c r="K354" i="21" s="1"/>
  <c r="N354" i="21" s="1"/>
  <c r="F354" i="21"/>
  <c r="J353" i="21"/>
  <c r="M353" i="21" s="1"/>
  <c r="I353" i="21"/>
  <c r="K353" i="21" s="1"/>
  <c r="N353" i="21" s="1"/>
  <c r="F353" i="21"/>
  <c r="J352" i="21"/>
  <c r="M352" i="21" s="1"/>
  <c r="I352" i="21"/>
  <c r="K352" i="21" s="1"/>
  <c r="N352" i="21" s="1"/>
  <c r="F352" i="21"/>
  <c r="J351" i="21"/>
  <c r="M351" i="21" s="1"/>
  <c r="I351" i="21"/>
  <c r="K351" i="21" s="1"/>
  <c r="N351" i="21" s="1"/>
  <c r="F351" i="21"/>
  <c r="J350" i="21"/>
  <c r="M350" i="21" s="1"/>
  <c r="I350" i="21"/>
  <c r="K350" i="21" s="1"/>
  <c r="N350" i="21" s="1"/>
  <c r="F350" i="21"/>
  <c r="J349" i="21"/>
  <c r="M349" i="21" s="1"/>
  <c r="I349" i="21"/>
  <c r="K349" i="21" s="1"/>
  <c r="N349" i="21" s="1"/>
  <c r="F349" i="21"/>
  <c r="J348" i="21"/>
  <c r="M348" i="21" s="1"/>
  <c r="I348" i="21"/>
  <c r="K348" i="21" s="1"/>
  <c r="N348" i="21" s="1"/>
  <c r="F348" i="21"/>
  <c r="J347" i="21"/>
  <c r="M347" i="21" s="1"/>
  <c r="I347" i="21"/>
  <c r="K347" i="21" s="1"/>
  <c r="N347" i="21" s="1"/>
  <c r="F347" i="21"/>
  <c r="J346" i="21"/>
  <c r="M346" i="21" s="1"/>
  <c r="I346" i="21"/>
  <c r="K346" i="21" s="1"/>
  <c r="N346" i="21" s="1"/>
  <c r="F346" i="21"/>
  <c r="J345" i="21"/>
  <c r="M345" i="21" s="1"/>
  <c r="I345" i="21"/>
  <c r="K345" i="21" s="1"/>
  <c r="N345" i="21" s="1"/>
  <c r="F345" i="21"/>
  <c r="J344" i="21"/>
  <c r="M344" i="21" s="1"/>
  <c r="I344" i="21"/>
  <c r="K344" i="21" s="1"/>
  <c r="N344" i="21" s="1"/>
  <c r="F344" i="21"/>
  <c r="J343" i="21"/>
  <c r="M343" i="21" s="1"/>
  <c r="I343" i="21"/>
  <c r="K343" i="21" s="1"/>
  <c r="N343" i="21" s="1"/>
  <c r="F343" i="21"/>
  <c r="J342" i="21"/>
  <c r="M342" i="21" s="1"/>
  <c r="I342" i="21"/>
  <c r="K342" i="21" s="1"/>
  <c r="N342" i="21" s="1"/>
  <c r="F342" i="21"/>
  <c r="J341" i="21"/>
  <c r="M341" i="21" s="1"/>
  <c r="I341" i="21"/>
  <c r="K341" i="21" s="1"/>
  <c r="N341" i="21" s="1"/>
  <c r="F341" i="21"/>
  <c r="J340" i="21"/>
  <c r="M340" i="21" s="1"/>
  <c r="I340" i="21"/>
  <c r="K340" i="21" s="1"/>
  <c r="N340" i="21" s="1"/>
  <c r="F340" i="21"/>
  <c r="J339" i="21"/>
  <c r="M339" i="21" s="1"/>
  <c r="I339" i="21"/>
  <c r="K339" i="21" s="1"/>
  <c r="N339" i="21" s="1"/>
  <c r="F339" i="21"/>
  <c r="J338" i="21"/>
  <c r="M338" i="21" s="1"/>
  <c r="I338" i="21"/>
  <c r="K338" i="21" s="1"/>
  <c r="N338" i="21" s="1"/>
  <c r="F338" i="21"/>
  <c r="J337" i="21"/>
  <c r="M337" i="21" s="1"/>
  <c r="I337" i="21"/>
  <c r="K337" i="21" s="1"/>
  <c r="N337" i="21" s="1"/>
  <c r="F337" i="21"/>
  <c r="J336" i="21"/>
  <c r="M336" i="21" s="1"/>
  <c r="I336" i="21"/>
  <c r="K336" i="21" s="1"/>
  <c r="N336" i="21" s="1"/>
  <c r="F336" i="21"/>
  <c r="J335" i="21"/>
  <c r="M335" i="21" s="1"/>
  <c r="I335" i="21"/>
  <c r="K335" i="21" s="1"/>
  <c r="N335" i="21" s="1"/>
  <c r="F335" i="21"/>
  <c r="J334" i="21"/>
  <c r="M334" i="21" s="1"/>
  <c r="I334" i="21"/>
  <c r="K334" i="21" s="1"/>
  <c r="N334" i="21" s="1"/>
  <c r="F334" i="21"/>
  <c r="J333" i="21"/>
  <c r="M333" i="21" s="1"/>
  <c r="I333" i="21"/>
  <c r="K333" i="21" s="1"/>
  <c r="N333" i="21" s="1"/>
  <c r="F333" i="21"/>
  <c r="J332" i="21"/>
  <c r="M332" i="21" s="1"/>
  <c r="I332" i="21"/>
  <c r="K332" i="21" s="1"/>
  <c r="N332" i="21" s="1"/>
  <c r="F332" i="21"/>
  <c r="J331" i="21"/>
  <c r="M331" i="21" s="1"/>
  <c r="I331" i="21"/>
  <c r="K331" i="21" s="1"/>
  <c r="N331" i="21" s="1"/>
  <c r="F331" i="21"/>
  <c r="J330" i="21"/>
  <c r="M330" i="21" s="1"/>
  <c r="I330" i="21"/>
  <c r="K330" i="21" s="1"/>
  <c r="N330" i="21" s="1"/>
  <c r="F330" i="21"/>
  <c r="J329" i="21"/>
  <c r="M329" i="21" s="1"/>
  <c r="I329" i="21"/>
  <c r="K329" i="21" s="1"/>
  <c r="N329" i="21" s="1"/>
  <c r="F329" i="21"/>
  <c r="J328" i="21"/>
  <c r="M328" i="21" s="1"/>
  <c r="I328" i="21"/>
  <c r="K328" i="21" s="1"/>
  <c r="N328" i="21" s="1"/>
  <c r="F328" i="21"/>
  <c r="J327" i="21"/>
  <c r="M327" i="21" s="1"/>
  <c r="I327" i="21"/>
  <c r="K327" i="21" s="1"/>
  <c r="N327" i="21" s="1"/>
  <c r="F327" i="21"/>
  <c r="J326" i="21"/>
  <c r="M326" i="21" s="1"/>
  <c r="I326" i="21"/>
  <c r="K326" i="21" s="1"/>
  <c r="N326" i="21" s="1"/>
  <c r="F326" i="21"/>
  <c r="J325" i="21"/>
  <c r="M325" i="21" s="1"/>
  <c r="I325" i="21"/>
  <c r="K325" i="21" s="1"/>
  <c r="N325" i="21" s="1"/>
  <c r="F325" i="21"/>
  <c r="J324" i="21"/>
  <c r="M324" i="21" s="1"/>
  <c r="I324" i="21"/>
  <c r="K324" i="21" s="1"/>
  <c r="N324" i="21" s="1"/>
  <c r="F324" i="21"/>
  <c r="J323" i="21"/>
  <c r="M323" i="21" s="1"/>
  <c r="I323" i="21"/>
  <c r="K323" i="21" s="1"/>
  <c r="N323" i="21" s="1"/>
  <c r="F323" i="21"/>
  <c r="J322" i="21"/>
  <c r="M322" i="21" s="1"/>
  <c r="I322" i="21"/>
  <c r="K322" i="21" s="1"/>
  <c r="N322" i="21" s="1"/>
  <c r="F322" i="21"/>
  <c r="J321" i="21"/>
  <c r="M321" i="21" s="1"/>
  <c r="I321" i="21"/>
  <c r="K321" i="21" s="1"/>
  <c r="N321" i="21" s="1"/>
  <c r="F321" i="21"/>
  <c r="J320" i="21"/>
  <c r="M320" i="21" s="1"/>
  <c r="I320" i="21"/>
  <c r="K320" i="21" s="1"/>
  <c r="N320" i="21" s="1"/>
  <c r="F320" i="21"/>
  <c r="J319" i="21"/>
  <c r="M319" i="21" s="1"/>
  <c r="I319" i="21"/>
  <c r="K319" i="21" s="1"/>
  <c r="N319" i="21" s="1"/>
  <c r="F319" i="21"/>
  <c r="J318" i="21"/>
  <c r="M318" i="21" s="1"/>
  <c r="I318" i="21"/>
  <c r="K318" i="21" s="1"/>
  <c r="N318" i="21" s="1"/>
  <c r="F318" i="21"/>
  <c r="J317" i="21"/>
  <c r="M317" i="21" s="1"/>
  <c r="I317" i="21"/>
  <c r="K317" i="21" s="1"/>
  <c r="N317" i="21" s="1"/>
  <c r="F317" i="21"/>
  <c r="J316" i="21"/>
  <c r="M316" i="21" s="1"/>
  <c r="I316" i="21"/>
  <c r="K316" i="21" s="1"/>
  <c r="N316" i="21" s="1"/>
  <c r="F316" i="21"/>
  <c r="J315" i="21"/>
  <c r="M315" i="21" s="1"/>
  <c r="I315" i="21"/>
  <c r="K315" i="21" s="1"/>
  <c r="N315" i="21" s="1"/>
  <c r="F315" i="21"/>
  <c r="J314" i="21"/>
  <c r="M314" i="21" s="1"/>
  <c r="I314" i="21"/>
  <c r="K314" i="21" s="1"/>
  <c r="N314" i="21" s="1"/>
  <c r="F314" i="21"/>
  <c r="J313" i="21"/>
  <c r="M313" i="21" s="1"/>
  <c r="I313" i="21"/>
  <c r="K313" i="21" s="1"/>
  <c r="N313" i="21" s="1"/>
  <c r="F313" i="21"/>
  <c r="J312" i="21"/>
  <c r="M312" i="21" s="1"/>
  <c r="I312" i="21"/>
  <c r="K312" i="21" s="1"/>
  <c r="N312" i="21" s="1"/>
  <c r="F312" i="21"/>
  <c r="J311" i="21"/>
  <c r="M311" i="21" s="1"/>
  <c r="I311" i="21"/>
  <c r="K311" i="21" s="1"/>
  <c r="N311" i="21" s="1"/>
  <c r="F311" i="21"/>
  <c r="J310" i="21"/>
  <c r="M310" i="21" s="1"/>
  <c r="I310" i="21"/>
  <c r="K310" i="21" s="1"/>
  <c r="N310" i="21" s="1"/>
  <c r="F310" i="21"/>
  <c r="J309" i="21"/>
  <c r="M309" i="21" s="1"/>
  <c r="I309" i="21"/>
  <c r="K309" i="21" s="1"/>
  <c r="N309" i="21" s="1"/>
  <c r="F309" i="21"/>
  <c r="J308" i="21"/>
  <c r="M308" i="21" s="1"/>
  <c r="I308" i="21"/>
  <c r="K308" i="21" s="1"/>
  <c r="N308" i="21" s="1"/>
  <c r="F308" i="21"/>
  <c r="J307" i="21"/>
  <c r="M307" i="21" s="1"/>
  <c r="I307" i="21"/>
  <c r="K307" i="21" s="1"/>
  <c r="N307" i="21" s="1"/>
  <c r="F307" i="21"/>
  <c r="J306" i="21"/>
  <c r="M306" i="21" s="1"/>
  <c r="I306" i="21"/>
  <c r="K306" i="21" s="1"/>
  <c r="N306" i="21" s="1"/>
  <c r="F306" i="21"/>
  <c r="J305" i="21"/>
  <c r="M305" i="21" s="1"/>
  <c r="I305" i="21"/>
  <c r="K305" i="21" s="1"/>
  <c r="N305" i="21" s="1"/>
  <c r="F305" i="21"/>
  <c r="J304" i="21"/>
  <c r="M304" i="21" s="1"/>
  <c r="I304" i="21"/>
  <c r="K304" i="21" s="1"/>
  <c r="N304" i="21" s="1"/>
  <c r="F304" i="21"/>
  <c r="J303" i="21"/>
  <c r="M303" i="21" s="1"/>
  <c r="I303" i="21"/>
  <c r="K303" i="21" s="1"/>
  <c r="N303" i="21" s="1"/>
  <c r="F303" i="21"/>
  <c r="J302" i="21"/>
  <c r="M302" i="21" s="1"/>
  <c r="I302" i="21"/>
  <c r="K302" i="21" s="1"/>
  <c r="N302" i="21" s="1"/>
  <c r="F302" i="21"/>
  <c r="J301" i="21"/>
  <c r="M301" i="21" s="1"/>
  <c r="I301" i="21"/>
  <c r="K301" i="21" s="1"/>
  <c r="N301" i="21" s="1"/>
  <c r="F301" i="21"/>
  <c r="J300" i="21"/>
  <c r="M300" i="21" s="1"/>
  <c r="I300" i="21"/>
  <c r="K300" i="21" s="1"/>
  <c r="N300" i="21" s="1"/>
  <c r="F300" i="21"/>
  <c r="J299" i="21"/>
  <c r="M299" i="21" s="1"/>
  <c r="I299" i="21"/>
  <c r="K299" i="21" s="1"/>
  <c r="N299" i="21" s="1"/>
  <c r="F299" i="21"/>
  <c r="J298" i="21"/>
  <c r="M298" i="21" s="1"/>
  <c r="I298" i="21"/>
  <c r="K298" i="21" s="1"/>
  <c r="N298" i="21" s="1"/>
  <c r="F298" i="21"/>
  <c r="J297" i="21"/>
  <c r="M297" i="21" s="1"/>
  <c r="I297" i="21"/>
  <c r="K297" i="21" s="1"/>
  <c r="N297" i="21" s="1"/>
  <c r="F297" i="21"/>
  <c r="J296" i="21"/>
  <c r="M296" i="21" s="1"/>
  <c r="I296" i="21"/>
  <c r="K296" i="21" s="1"/>
  <c r="N296" i="21" s="1"/>
  <c r="F296" i="21"/>
  <c r="J295" i="21"/>
  <c r="M295" i="21" s="1"/>
  <c r="I295" i="21"/>
  <c r="K295" i="21" s="1"/>
  <c r="N295" i="21" s="1"/>
  <c r="F295" i="21"/>
  <c r="J294" i="21"/>
  <c r="M294" i="21" s="1"/>
  <c r="I294" i="21"/>
  <c r="K294" i="21" s="1"/>
  <c r="N294" i="21" s="1"/>
  <c r="F294" i="21"/>
  <c r="J293" i="21"/>
  <c r="M293" i="21" s="1"/>
  <c r="I293" i="21"/>
  <c r="K293" i="21" s="1"/>
  <c r="N293" i="21" s="1"/>
  <c r="F293" i="21"/>
  <c r="J292" i="21"/>
  <c r="M292" i="21" s="1"/>
  <c r="I292" i="21"/>
  <c r="K292" i="21" s="1"/>
  <c r="N292" i="21" s="1"/>
  <c r="F292" i="21"/>
  <c r="J291" i="21"/>
  <c r="M291" i="21" s="1"/>
  <c r="I291" i="21"/>
  <c r="K291" i="21" s="1"/>
  <c r="N291" i="21" s="1"/>
  <c r="F291" i="21"/>
  <c r="J290" i="21"/>
  <c r="M290" i="21" s="1"/>
  <c r="I290" i="21"/>
  <c r="K290" i="21" s="1"/>
  <c r="N290" i="21" s="1"/>
  <c r="F290" i="21"/>
  <c r="J289" i="21"/>
  <c r="M289" i="21" s="1"/>
  <c r="I289" i="21"/>
  <c r="K289" i="21" s="1"/>
  <c r="N289" i="21" s="1"/>
  <c r="F289" i="21"/>
  <c r="J288" i="21"/>
  <c r="M288" i="21" s="1"/>
  <c r="I288" i="21"/>
  <c r="K288" i="21" s="1"/>
  <c r="N288" i="21" s="1"/>
  <c r="F288" i="21"/>
  <c r="J287" i="21"/>
  <c r="M287" i="21" s="1"/>
  <c r="I287" i="21"/>
  <c r="K287" i="21" s="1"/>
  <c r="N287" i="21" s="1"/>
  <c r="F287" i="21"/>
  <c r="J286" i="21"/>
  <c r="M286" i="21" s="1"/>
  <c r="I286" i="21"/>
  <c r="K286" i="21" s="1"/>
  <c r="N286" i="21" s="1"/>
  <c r="F286" i="21"/>
  <c r="J285" i="21"/>
  <c r="M285" i="21" s="1"/>
  <c r="I285" i="21"/>
  <c r="K285" i="21" s="1"/>
  <c r="N285" i="21" s="1"/>
  <c r="F285" i="21"/>
  <c r="J284" i="21"/>
  <c r="M284" i="21" s="1"/>
  <c r="I284" i="21"/>
  <c r="K284" i="21" s="1"/>
  <c r="N284" i="21" s="1"/>
  <c r="F284" i="21"/>
  <c r="J283" i="21"/>
  <c r="M283" i="21" s="1"/>
  <c r="I283" i="21"/>
  <c r="K283" i="21" s="1"/>
  <c r="N283" i="21" s="1"/>
  <c r="F283" i="21"/>
  <c r="J282" i="21"/>
  <c r="M282" i="21" s="1"/>
  <c r="I282" i="21"/>
  <c r="K282" i="21" s="1"/>
  <c r="N282" i="21" s="1"/>
  <c r="F282" i="21"/>
  <c r="J281" i="21"/>
  <c r="M281" i="21" s="1"/>
  <c r="I281" i="21"/>
  <c r="K281" i="21" s="1"/>
  <c r="N281" i="21" s="1"/>
  <c r="F281" i="21"/>
  <c r="J280" i="21"/>
  <c r="M280" i="21" s="1"/>
  <c r="I280" i="21"/>
  <c r="K280" i="21" s="1"/>
  <c r="N280" i="21" s="1"/>
  <c r="F280" i="21"/>
  <c r="J279" i="21"/>
  <c r="M279" i="21" s="1"/>
  <c r="I279" i="21"/>
  <c r="K279" i="21" s="1"/>
  <c r="N279" i="21" s="1"/>
  <c r="F279" i="21"/>
  <c r="J278" i="21"/>
  <c r="M278" i="21" s="1"/>
  <c r="I278" i="21"/>
  <c r="K278" i="21" s="1"/>
  <c r="N278" i="21" s="1"/>
  <c r="F278" i="21"/>
  <c r="J277" i="21"/>
  <c r="M277" i="21" s="1"/>
  <c r="I277" i="21"/>
  <c r="K277" i="21" s="1"/>
  <c r="N277" i="21" s="1"/>
  <c r="F277" i="21"/>
  <c r="J276" i="21"/>
  <c r="M276" i="21" s="1"/>
  <c r="I276" i="21"/>
  <c r="K276" i="21" s="1"/>
  <c r="N276" i="21" s="1"/>
  <c r="F276" i="21"/>
  <c r="J275" i="21"/>
  <c r="M275" i="21" s="1"/>
  <c r="I275" i="21"/>
  <c r="K275" i="21" s="1"/>
  <c r="N275" i="21" s="1"/>
  <c r="F275" i="21"/>
  <c r="J274" i="21"/>
  <c r="M274" i="21" s="1"/>
  <c r="I274" i="21"/>
  <c r="K274" i="21" s="1"/>
  <c r="N274" i="21" s="1"/>
  <c r="F274" i="21"/>
  <c r="J273" i="21"/>
  <c r="M273" i="21" s="1"/>
  <c r="I273" i="21"/>
  <c r="K273" i="21" s="1"/>
  <c r="N273" i="21" s="1"/>
  <c r="F273" i="21"/>
  <c r="J272" i="21"/>
  <c r="M272" i="21" s="1"/>
  <c r="I272" i="21"/>
  <c r="K272" i="21" s="1"/>
  <c r="N272" i="21" s="1"/>
  <c r="F272" i="21"/>
  <c r="J271" i="21"/>
  <c r="M271" i="21" s="1"/>
  <c r="I271" i="21"/>
  <c r="K271" i="21" s="1"/>
  <c r="N271" i="21" s="1"/>
  <c r="F271" i="21"/>
  <c r="J270" i="21"/>
  <c r="M270" i="21" s="1"/>
  <c r="I270" i="21"/>
  <c r="K270" i="21" s="1"/>
  <c r="N270" i="21" s="1"/>
  <c r="F270" i="21"/>
  <c r="J269" i="21"/>
  <c r="M269" i="21" s="1"/>
  <c r="I269" i="21"/>
  <c r="K269" i="21" s="1"/>
  <c r="N269" i="21" s="1"/>
  <c r="F269" i="21"/>
  <c r="J268" i="21"/>
  <c r="M268" i="21" s="1"/>
  <c r="I268" i="21"/>
  <c r="K268" i="21" s="1"/>
  <c r="N268" i="21" s="1"/>
  <c r="F268" i="21"/>
  <c r="J267" i="21"/>
  <c r="M267" i="21" s="1"/>
  <c r="I267" i="21"/>
  <c r="K267" i="21" s="1"/>
  <c r="N267" i="21" s="1"/>
  <c r="F267" i="21"/>
  <c r="J266" i="21"/>
  <c r="M266" i="21" s="1"/>
  <c r="I266" i="21"/>
  <c r="K266" i="21" s="1"/>
  <c r="N266" i="21" s="1"/>
  <c r="F266" i="21"/>
  <c r="J265" i="21"/>
  <c r="M265" i="21" s="1"/>
  <c r="I265" i="21"/>
  <c r="K265" i="21" s="1"/>
  <c r="N265" i="21" s="1"/>
  <c r="F265" i="21"/>
  <c r="J264" i="21"/>
  <c r="M264" i="21" s="1"/>
  <c r="I264" i="21"/>
  <c r="K264" i="21" s="1"/>
  <c r="N264" i="21" s="1"/>
  <c r="F264" i="21"/>
  <c r="J263" i="21"/>
  <c r="M263" i="21" s="1"/>
  <c r="I263" i="21"/>
  <c r="K263" i="21" s="1"/>
  <c r="N263" i="21" s="1"/>
  <c r="F263" i="21"/>
  <c r="J262" i="21"/>
  <c r="M262" i="21" s="1"/>
  <c r="I262" i="21"/>
  <c r="K262" i="21" s="1"/>
  <c r="N262" i="21" s="1"/>
  <c r="F262" i="21"/>
  <c r="J261" i="21"/>
  <c r="M261" i="21" s="1"/>
  <c r="I261" i="21"/>
  <c r="K261" i="21" s="1"/>
  <c r="N261" i="21" s="1"/>
  <c r="F261" i="21"/>
  <c r="J260" i="21"/>
  <c r="M260" i="21" s="1"/>
  <c r="I260" i="21"/>
  <c r="K260" i="21" s="1"/>
  <c r="N260" i="21" s="1"/>
  <c r="F260" i="21"/>
  <c r="J259" i="21"/>
  <c r="M259" i="21" s="1"/>
  <c r="I259" i="21"/>
  <c r="K259" i="21" s="1"/>
  <c r="N259" i="21" s="1"/>
  <c r="F259" i="21"/>
  <c r="J258" i="21"/>
  <c r="M258" i="21" s="1"/>
  <c r="I258" i="21"/>
  <c r="K258" i="21" s="1"/>
  <c r="N258" i="21" s="1"/>
  <c r="F258" i="21"/>
  <c r="J257" i="21"/>
  <c r="M257" i="21" s="1"/>
  <c r="I257" i="21"/>
  <c r="K257" i="21" s="1"/>
  <c r="N257" i="21" s="1"/>
  <c r="F257" i="21"/>
  <c r="J256" i="21"/>
  <c r="M256" i="21" s="1"/>
  <c r="I256" i="21"/>
  <c r="K256" i="21" s="1"/>
  <c r="N256" i="21" s="1"/>
  <c r="F256" i="21"/>
  <c r="J255" i="21"/>
  <c r="M255" i="21" s="1"/>
  <c r="I255" i="21"/>
  <c r="K255" i="21" s="1"/>
  <c r="N255" i="21" s="1"/>
  <c r="F255" i="21"/>
  <c r="J254" i="21"/>
  <c r="M254" i="21" s="1"/>
  <c r="I254" i="21"/>
  <c r="K254" i="21" s="1"/>
  <c r="N254" i="21" s="1"/>
  <c r="F254" i="21"/>
  <c r="J253" i="21"/>
  <c r="M253" i="21" s="1"/>
  <c r="I253" i="21"/>
  <c r="K253" i="21" s="1"/>
  <c r="N253" i="21" s="1"/>
  <c r="F253" i="21"/>
  <c r="J252" i="21"/>
  <c r="M252" i="21" s="1"/>
  <c r="I252" i="21"/>
  <c r="K252" i="21" s="1"/>
  <c r="N252" i="21" s="1"/>
  <c r="F252" i="21"/>
  <c r="J251" i="21"/>
  <c r="M251" i="21" s="1"/>
  <c r="I251" i="21"/>
  <c r="K251" i="21" s="1"/>
  <c r="N251" i="21" s="1"/>
  <c r="F251" i="21"/>
  <c r="J250" i="21"/>
  <c r="M250" i="21" s="1"/>
  <c r="I250" i="21"/>
  <c r="K250" i="21" s="1"/>
  <c r="N250" i="21" s="1"/>
  <c r="F250" i="21"/>
  <c r="J249" i="21"/>
  <c r="M249" i="21" s="1"/>
  <c r="I249" i="21"/>
  <c r="K249" i="21" s="1"/>
  <c r="N249" i="21" s="1"/>
  <c r="F249" i="21"/>
  <c r="J248" i="21"/>
  <c r="M248" i="21" s="1"/>
  <c r="I248" i="21"/>
  <c r="K248" i="21" s="1"/>
  <c r="N248" i="21" s="1"/>
  <c r="F248" i="21"/>
  <c r="J247" i="21"/>
  <c r="M247" i="21" s="1"/>
  <c r="I247" i="21"/>
  <c r="K247" i="21" s="1"/>
  <c r="N247" i="21" s="1"/>
  <c r="F247" i="21"/>
  <c r="J246" i="21"/>
  <c r="M246" i="21" s="1"/>
  <c r="I246" i="21"/>
  <c r="K246" i="21" s="1"/>
  <c r="N246" i="21" s="1"/>
  <c r="F246" i="21"/>
  <c r="J245" i="21"/>
  <c r="M245" i="21" s="1"/>
  <c r="I245" i="21"/>
  <c r="K245" i="21" s="1"/>
  <c r="N245" i="21" s="1"/>
  <c r="F245" i="21"/>
  <c r="J244" i="21"/>
  <c r="M244" i="21" s="1"/>
  <c r="I244" i="21"/>
  <c r="K244" i="21" s="1"/>
  <c r="N244" i="21" s="1"/>
  <c r="F244" i="21"/>
  <c r="J243" i="21"/>
  <c r="M243" i="21" s="1"/>
  <c r="I243" i="21"/>
  <c r="K243" i="21" s="1"/>
  <c r="N243" i="21" s="1"/>
  <c r="F243" i="21"/>
  <c r="J242" i="21"/>
  <c r="M242" i="21" s="1"/>
  <c r="I242" i="21"/>
  <c r="K242" i="21" s="1"/>
  <c r="N242" i="21" s="1"/>
  <c r="F242" i="21"/>
  <c r="J241" i="21"/>
  <c r="M241" i="21" s="1"/>
  <c r="I241" i="21"/>
  <c r="K241" i="21" s="1"/>
  <c r="N241" i="21" s="1"/>
  <c r="F241" i="21"/>
  <c r="J240" i="21"/>
  <c r="M240" i="21" s="1"/>
  <c r="I240" i="21"/>
  <c r="K240" i="21" s="1"/>
  <c r="N240" i="21" s="1"/>
  <c r="F240" i="21"/>
  <c r="J239" i="21"/>
  <c r="M239" i="21" s="1"/>
  <c r="I239" i="21"/>
  <c r="K239" i="21" s="1"/>
  <c r="N239" i="21" s="1"/>
  <c r="F239" i="21"/>
  <c r="J238" i="21"/>
  <c r="M238" i="21" s="1"/>
  <c r="I238" i="21"/>
  <c r="K238" i="21" s="1"/>
  <c r="N238" i="21" s="1"/>
  <c r="F238" i="21"/>
  <c r="J237" i="21"/>
  <c r="M237" i="21" s="1"/>
  <c r="I237" i="21"/>
  <c r="K237" i="21" s="1"/>
  <c r="N237" i="21" s="1"/>
  <c r="F237" i="21"/>
  <c r="J236" i="21"/>
  <c r="M236" i="21" s="1"/>
  <c r="I236" i="21"/>
  <c r="K236" i="21" s="1"/>
  <c r="N236" i="21" s="1"/>
  <c r="F236" i="21"/>
  <c r="J235" i="21"/>
  <c r="M235" i="21" s="1"/>
  <c r="I235" i="21"/>
  <c r="K235" i="21" s="1"/>
  <c r="N235" i="21" s="1"/>
  <c r="F235" i="21"/>
  <c r="J234" i="21"/>
  <c r="M234" i="21" s="1"/>
  <c r="I234" i="21"/>
  <c r="K234" i="21" s="1"/>
  <c r="N234" i="21" s="1"/>
  <c r="F234" i="21"/>
  <c r="J233" i="21"/>
  <c r="M233" i="21" s="1"/>
  <c r="I233" i="21"/>
  <c r="K233" i="21" s="1"/>
  <c r="N233" i="21" s="1"/>
  <c r="F233" i="21"/>
  <c r="J232" i="21"/>
  <c r="M232" i="21" s="1"/>
  <c r="I232" i="21"/>
  <c r="K232" i="21" s="1"/>
  <c r="N232" i="21" s="1"/>
  <c r="F232" i="21"/>
  <c r="J231" i="21"/>
  <c r="M231" i="21" s="1"/>
  <c r="I231" i="21"/>
  <c r="K231" i="21" s="1"/>
  <c r="N231" i="21" s="1"/>
  <c r="F231" i="21"/>
  <c r="J230" i="21"/>
  <c r="M230" i="21" s="1"/>
  <c r="I230" i="21"/>
  <c r="K230" i="21" s="1"/>
  <c r="N230" i="21" s="1"/>
  <c r="F230" i="21"/>
  <c r="J229" i="21"/>
  <c r="M229" i="21" s="1"/>
  <c r="I229" i="21"/>
  <c r="K229" i="21" s="1"/>
  <c r="N229" i="21" s="1"/>
  <c r="F229" i="21"/>
  <c r="J228" i="21"/>
  <c r="M228" i="21" s="1"/>
  <c r="I228" i="21"/>
  <c r="K228" i="21" s="1"/>
  <c r="N228" i="21" s="1"/>
  <c r="F228" i="21"/>
  <c r="J227" i="21"/>
  <c r="M227" i="21" s="1"/>
  <c r="I227" i="21"/>
  <c r="K227" i="21" s="1"/>
  <c r="N227" i="21" s="1"/>
  <c r="F227" i="21"/>
  <c r="J226" i="21"/>
  <c r="M226" i="21" s="1"/>
  <c r="I226" i="21"/>
  <c r="K226" i="21" s="1"/>
  <c r="N226" i="21" s="1"/>
  <c r="F226" i="21"/>
  <c r="J225" i="21"/>
  <c r="M225" i="21" s="1"/>
  <c r="I225" i="21"/>
  <c r="K225" i="21" s="1"/>
  <c r="N225" i="21" s="1"/>
  <c r="F225" i="21"/>
  <c r="J224" i="21"/>
  <c r="M224" i="21" s="1"/>
  <c r="I224" i="21"/>
  <c r="K224" i="21" s="1"/>
  <c r="N224" i="21" s="1"/>
  <c r="F224" i="21"/>
  <c r="J223" i="21"/>
  <c r="M223" i="21" s="1"/>
  <c r="I223" i="21"/>
  <c r="K223" i="21" s="1"/>
  <c r="N223" i="21" s="1"/>
  <c r="F223" i="21"/>
  <c r="J222" i="21"/>
  <c r="M222" i="21" s="1"/>
  <c r="I222" i="21"/>
  <c r="K222" i="21" s="1"/>
  <c r="N222" i="21" s="1"/>
  <c r="F222" i="21"/>
  <c r="J221" i="21"/>
  <c r="M221" i="21" s="1"/>
  <c r="I221" i="21"/>
  <c r="K221" i="21" s="1"/>
  <c r="N221" i="21" s="1"/>
  <c r="F221" i="21"/>
  <c r="J220" i="21"/>
  <c r="M220" i="21" s="1"/>
  <c r="I220" i="21"/>
  <c r="K220" i="21" s="1"/>
  <c r="N220" i="21" s="1"/>
  <c r="F220" i="21"/>
  <c r="J219" i="21"/>
  <c r="M219" i="21" s="1"/>
  <c r="I219" i="21"/>
  <c r="K219" i="21" s="1"/>
  <c r="N219" i="21" s="1"/>
  <c r="F219" i="21"/>
  <c r="J218" i="21"/>
  <c r="M218" i="21" s="1"/>
  <c r="I218" i="21"/>
  <c r="K218" i="21" s="1"/>
  <c r="N218" i="21" s="1"/>
  <c r="F218" i="21"/>
  <c r="J217" i="21"/>
  <c r="M217" i="21" s="1"/>
  <c r="I217" i="21"/>
  <c r="K217" i="21" s="1"/>
  <c r="N217" i="21" s="1"/>
  <c r="F217" i="21"/>
  <c r="J216" i="21"/>
  <c r="M216" i="21" s="1"/>
  <c r="I216" i="21"/>
  <c r="K216" i="21" s="1"/>
  <c r="N216" i="21" s="1"/>
  <c r="F216" i="21"/>
  <c r="J215" i="21"/>
  <c r="M215" i="21" s="1"/>
  <c r="I215" i="21"/>
  <c r="K215" i="21" s="1"/>
  <c r="N215" i="21" s="1"/>
  <c r="F215" i="21"/>
  <c r="J214" i="21"/>
  <c r="M214" i="21" s="1"/>
  <c r="I214" i="21"/>
  <c r="K214" i="21" s="1"/>
  <c r="N214" i="21" s="1"/>
  <c r="F214" i="21"/>
  <c r="J213" i="21"/>
  <c r="M213" i="21" s="1"/>
  <c r="I213" i="21"/>
  <c r="K213" i="21" s="1"/>
  <c r="N213" i="21" s="1"/>
  <c r="F213" i="21"/>
  <c r="J212" i="21"/>
  <c r="M212" i="21" s="1"/>
  <c r="I212" i="21"/>
  <c r="K212" i="21" s="1"/>
  <c r="N212" i="21" s="1"/>
  <c r="F212" i="21"/>
  <c r="J211" i="21"/>
  <c r="M211" i="21" s="1"/>
  <c r="I211" i="21"/>
  <c r="K211" i="21" s="1"/>
  <c r="N211" i="21" s="1"/>
  <c r="F211" i="21"/>
  <c r="J210" i="21"/>
  <c r="M210" i="21" s="1"/>
  <c r="I210" i="21"/>
  <c r="K210" i="21" s="1"/>
  <c r="N210" i="21" s="1"/>
  <c r="F210" i="21"/>
  <c r="J209" i="21"/>
  <c r="M209" i="21" s="1"/>
  <c r="I209" i="21"/>
  <c r="K209" i="21" s="1"/>
  <c r="N209" i="21" s="1"/>
  <c r="F209" i="21"/>
  <c r="J208" i="21"/>
  <c r="M208" i="21" s="1"/>
  <c r="I208" i="21"/>
  <c r="K208" i="21" s="1"/>
  <c r="N208" i="21" s="1"/>
  <c r="F208" i="21"/>
  <c r="J207" i="21"/>
  <c r="M207" i="21" s="1"/>
  <c r="I207" i="21"/>
  <c r="K207" i="21" s="1"/>
  <c r="N207" i="21" s="1"/>
  <c r="F207" i="21"/>
  <c r="J206" i="21"/>
  <c r="M206" i="21" s="1"/>
  <c r="I206" i="21"/>
  <c r="K206" i="21" s="1"/>
  <c r="N206" i="21" s="1"/>
  <c r="F206" i="21"/>
  <c r="J205" i="21"/>
  <c r="M205" i="21" s="1"/>
  <c r="I205" i="21"/>
  <c r="K205" i="21" s="1"/>
  <c r="N205" i="21" s="1"/>
  <c r="F205" i="21"/>
  <c r="J204" i="21"/>
  <c r="M204" i="21" s="1"/>
  <c r="I204" i="21"/>
  <c r="K204" i="21" s="1"/>
  <c r="N204" i="21" s="1"/>
  <c r="F204" i="21"/>
  <c r="J203" i="21"/>
  <c r="M203" i="21" s="1"/>
  <c r="I203" i="21"/>
  <c r="K203" i="21" s="1"/>
  <c r="N203" i="21" s="1"/>
  <c r="F203" i="21"/>
  <c r="J202" i="21"/>
  <c r="M202" i="21" s="1"/>
  <c r="I202" i="21"/>
  <c r="K202" i="21" s="1"/>
  <c r="N202" i="21" s="1"/>
  <c r="F202" i="21"/>
  <c r="J201" i="21"/>
  <c r="M201" i="21" s="1"/>
  <c r="I201" i="21"/>
  <c r="K201" i="21" s="1"/>
  <c r="N201" i="21" s="1"/>
  <c r="F201" i="21"/>
  <c r="J200" i="21"/>
  <c r="M200" i="21" s="1"/>
  <c r="I200" i="21"/>
  <c r="K200" i="21" s="1"/>
  <c r="N200" i="21" s="1"/>
  <c r="F200" i="21"/>
  <c r="J199" i="21"/>
  <c r="M199" i="21" s="1"/>
  <c r="I199" i="21"/>
  <c r="K199" i="21" s="1"/>
  <c r="N199" i="21" s="1"/>
  <c r="F199" i="21"/>
  <c r="J198" i="21"/>
  <c r="M198" i="21" s="1"/>
  <c r="I198" i="21"/>
  <c r="K198" i="21" s="1"/>
  <c r="N198" i="21" s="1"/>
  <c r="F198" i="21"/>
  <c r="J197" i="21"/>
  <c r="M197" i="21" s="1"/>
  <c r="I197" i="21"/>
  <c r="K197" i="21" s="1"/>
  <c r="N197" i="21" s="1"/>
  <c r="F197" i="21"/>
  <c r="J196" i="21"/>
  <c r="M196" i="21" s="1"/>
  <c r="I196" i="21"/>
  <c r="K196" i="21" s="1"/>
  <c r="N196" i="21" s="1"/>
  <c r="F196" i="21"/>
  <c r="J195" i="21"/>
  <c r="M195" i="21" s="1"/>
  <c r="I195" i="21"/>
  <c r="K195" i="21" s="1"/>
  <c r="N195" i="21" s="1"/>
  <c r="F195" i="21"/>
  <c r="J194" i="21"/>
  <c r="M194" i="21" s="1"/>
  <c r="I194" i="21"/>
  <c r="K194" i="21" s="1"/>
  <c r="N194" i="21" s="1"/>
  <c r="F194" i="21"/>
  <c r="J193" i="21"/>
  <c r="M193" i="21" s="1"/>
  <c r="I193" i="21"/>
  <c r="K193" i="21" s="1"/>
  <c r="N193" i="21" s="1"/>
  <c r="F193" i="21"/>
  <c r="J192" i="21"/>
  <c r="M192" i="21" s="1"/>
  <c r="I192" i="21"/>
  <c r="K192" i="21" s="1"/>
  <c r="N192" i="21" s="1"/>
  <c r="F192" i="21"/>
  <c r="J191" i="21"/>
  <c r="M191" i="21" s="1"/>
  <c r="I191" i="21"/>
  <c r="K191" i="21" s="1"/>
  <c r="N191" i="21" s="1"/>
  <c r="F191" i="21"/>
  <c r="J190" i="21"/>
  <c r="M190" i="21" s="1"/>
  <c r="I190" i="21"/>
  <c r="K190" i="21" s="1"/>
  <c r="N190" i="21" s="1"/>
  <c r="F190" i="21"/>
  <c r="J189" i="21"/>
  <c r="M189" i="21" s="1"/>
  <c r="I189" i="21"/>
  <c r="K189" i="21" s="1"/>
  <c r="N189" i="21" s="1"/>
  <c r="F189" i="21"/>
  <c r="J188" i="21"/>
  <c r="M188" i="21" s="1"/>
  <c r="I188" i="21"/>
  <c r="K188" i="21" s="1"/>
  <c r="N188" i="21" s="1"/>
  <c r="F188" i="21"/>
  <c r="J187" i="21"/>
  <c r="M187" i="21" s="1"/>
  <c r="I187" i="21"/>
  <c r="K187" i="21" s="1"/>
  <c r="N187" i="21" s="1"/>
  <c r="F187" i="21"/>
  <c r="J186" i="21"/>
  <c r="M186" i="21" s="1"/>
  <c r="I186" i="21"/>
  <c r="K186" i="21" s="1"/>
  <c r="N186" i="21" s="1"/>
  <c r="F186" i="21"/>
  <c r="J185" i="21"/>
  <c r="M185" i="21" s="1"/>
  <c r="I185" i="21"/>
  <c r="K185" i="21" s="1"/>
  <c r="N185" i="21" s="1"/>
  <c r="F185" i="21"/>
  <c r="J184" i="21"/>
  <c r="M184" i="21" s="1"/>
  <c r="I184" i="21"/>
  <c r="K184" i="21" s="1"/>
  <c r="N184" i="21" s="1"/>
  <c r="F184" i="21"/>
  <c r="J183" i="21"/>
  <c r="M183" i="21" s="1"/>
  <c r="I183" i="21"/>
  <c r="K183" i="21" s="1"/>
  <c r="N183" i="21" s="1"/>
  <c r="F183" i="21"/>
  <c r="J182" i="21"/>
  <c r="M182" i="21" s="1"/>
  <c r="I182" i="21"/>
  <c r="K182" i="21" s="1"/>
  <c r="N182" i="21" s="1"/>
  <c r="F182" i="21"/>
  <c r="J181" i="21"/>
  <c r="M181" i="21" s="1"/>
  <c r="I181" i="21"/>
  <c r="K181" i="21" s="1"/>
  <c r="N181" i="21" s="1"/>
  <c r="F181" i="21"/>
  <c r="J180" i="21"/>
  <c r="M180" i="21" s="1"/>
  <c r="I180" i="21"/>
  <c r="K180" i="21" s="1"/>
  <c r="N180" i="21" s="1"/>
  <c r="F180" i="21"/>
  <c r="J179" i="21"/>
  <c r="M179" i="21" s="1"/>
  <c r="I179" i="21"/>
  <c r="K179" i="21" s="1"/>
  <c r="N179" i="21" s="1"/>
  <c r="F179" i="21"/>
  <c r="J178" i="21"/>
  <c r="M178" i="21" s="1"/>
  <c r="I178" i="21"/>
  <c r="K178" i="21" s="1"/>
  <c r="N178" i="21" s="1"/>
  <c r="F178" i="21"/>
  <c r="J177" i="21"/>
  <c r="M177" i="21" s="1"/>
  <c r="I177" i="21"/>
  <c r="K177" i="21" s="1"/>
  <c r="N177" i="21" s="1"/>
  <c r="F177" i="21"/>
  <c r="J176" i="21"/>
  <c r="M176" i="21" s="1"/>
  <c r="I176" i="21"/>
  <c r="K176" i="21" s="1"/>
  <c r="N176" i="21" s="1"/>
  <c r="F176" i="21"/>
  <c r="J175" i="21"/>
  <c r="M175" i="21" s="1"/>
  <c r="I175" i="21"/>
  <c r="K175" i="21" s="1"/>
  <c r="N175" i="21" s="1"/>
  <c r="F175" i="21"/>
  <c r="J174" i="21"/>
  <c r="M174" i="21" s="1"/>
  <c r="I174" i="21"/>
  <c r="K174" i="21" s="1"/>
  <c r="N174" i="21" s="1"/>
  <c r="F174" i="21"/>
  <c r="J173" i="21"/>
  <c r="M173" i="21" s="1"/>
  <c r="I173" i="21"/>
  <c r="K173" i="21" s="1"/>
  <c r="N173" i="21" s="1"/>
  <c r="F173" i="21"/>
  <c r="J172" i="21"/>
  <c r="M172" i="21" s="1"/>
  <c r="I172" i="21"/>
  <c r="K172" i="21" s="1"/>
  <c r="N172" i="21" s="1"/>
  <c r="F172" i="21"/>
  <c r="J171" i="21"/>
  <c r="M171" i="21" s="1"/>
  <c r="I171" i="21"/>
  <c r="K171" i="21" s="1"/>
  <c r="N171" i="21" s="1"/>
  <c r="F171" i="21"/>
  <c r="J170" i="21"/>
  <c r="M170" i="21" s="1"/>
  <c r="I170" i="21"/>
  <c r="K170" i="21" s="1"/>
  <c r="N170" i="21" s="1"/>
  <c r="F170" i="21"/>
  <c r="J169" i="21"/>
  <c r="M169" i="21" s="1"/>
  <c r="I169" i="21"/>
  <c r="K169" i="21" s="1"/>
  <c r="N169" i="21" s="1"/>
  <c r="F169" i="21"/>
  <c r="J168" i="21"/>
  <c r="M168" i="21" s="1"/>
  <c r="I168" i="21"/>
  <c r="K168" i="21" s="1"/>
  <c r="N168" i="21" s="1"/>
  <c r="F168" i="21"/>
  <c r="J167" i="21"/>
  <c r="M167" i="21" s="1"/>
  <c r="I167" i="21"/>
  <c r="K167" i="21" s="1"/>
  <c r="N167" i="21" s="1"/>
  <c r="F167" i="21"/>
  <c r="J166" i="21"/>
  <c r="M166" i="21" s="1"/>
  <c r="I166" i="21"/>
  <c r="K166" i="21" s="1"/>
  <c r="N166" i="21" s="1"/>
  <c r="F166" i="21"/>
  <c r="J165" i="21"/>
  <c r="M165" i="21" s="1"/>
  <c r="I165" i="21"/>
  <c r="K165" i="21" s="1"/>
  <c r="N165" i="21" s="1"/>
  <c r="F165" i="21"/>
  <c r="J164" i="21"/>
  <c r="M164" i="21" s="1"/>
  <c r="I164" i="21"/>
  <c r="K164" i="21" s="1"/>
  <c r="N164" i="21" s="1"/>
  <c r="F164" i="21"/>
  <c r="J163" i="21"/>
  <c r="M163" i="21" s="1"/>
  <c r="I163" i="21"/>
  <c r="K163" i="21" s="1"/>
  <c r="N163" i="21" s="1"/>
  <c r="F163" i="21"/>
  <c r="J162" i="21"/>
  <c r="M162" i="21" s="1"/>
  <c r="I162" i="21"/>
  <c r="K162" i="21" s="1"/>
  <c r="N162" i="21" s="1"/>
  <c r="F162" i="21"/>
  <c r="J161" i="21"/>
  <c r="M161" i="21" s="1"/>
  <c r="I161" i="21"/>
  <c r="K161" i="21" s="1"/>
  <c r="N161" i="21" s="1"/>
  <c r="F161" i="21"/>
  <c r="J160" i="21"/>
  <c r="M160" i="21" s="1"/>
  <c r="I160" i="21"/>
  <c r="K160" i="21" s="1"/>
  <c r="N160" i="21" s="1"/>
  <c r="F160" i="21"/>
  <c r="J159" i="21"/>
  <c r="M159" i="21" s="1"/>
  <c r="I159" i="21"/>
  <c r="K159" i="21" s="1"/>
  <c r="N159" i="21" s="1"/>
  <c r="F159" i="21"/>
  <c r="J158" i="21"/>
  <c r="M158" i="21" s="1"/>
  <c r="I158" i="21"/>
  <c r="K158" i="21" s="1"/>
  <c r="N158" i="21" s="1"/>
  <c r="F158" i="21"/>
  <c r="J157" i="21"/>
  <c r="M157" i="21" s="1"/>
  <c r="I157" i="21"/>
  <c r="K157" i="21" s="1"/>
  <c r="N157" i="21" s="1"/>
  <c r="F157" i="21"/>
  <c r="J156" i="21"/>
  <c r="M156" i="21" s="1"/>
  <c r="I156" i="21"/>
  <c r="K156" i="21" s="1"/>
  <c r="N156" i="21" s="1"/>
  <c r="F156" i="21"/>
  <c r="J155" i="21"/>
  <c r="M155" i="21" s="1"/>
  <c r="I155" i="21"/>
  <c r="K155" i="21" s="1"/>
  <c r="N155" i="21" s="1"/>
  <c r="F155" i="21"/>
  <c r="J154" i="21"/>
  <c r="M154" i="21" s="1"/>
  <c r="I154" i="21"/>
  <c r="K154" i="21" s="1"/>
  <c r="N154" i="21" s="1"/>
  <c r="F154" i="21"/>
  <c r="J153" i="21"/>
  <c r="M153" i="21" s="1"/>
  <c r="I153" i="21"/>
  <c r="K153" i="21" s="1"/>
  <c r="N153" i="21" s="1"/>
  <c r="F153" i="21"/>
  <c r="J152" i="21"/>
  <c r="M152" i="21" s="1"/>
  <c r="I152" i="21"/>
  <c r="K152" i="21" s="1"/>
  <c r="N152" i="21" s="1"/>
  <c r="F152" i="21"/>
  <c r="J151" i="21"/>
  <c r="M151" i="21" s="1"/>
  <c r="I151" i="21"/>
  <c r="K151" i="21" s="1"/>
  <c r="N151" i="21" s="1"/>
  <c r="F151" i="21"/>
  <c r="J150" i="21"/>
  <c r="M150" i="21" s="1"/>
  <c r="I150" i="21"/>
  <c r="K150" i="21" s="1"/>
  <c r="N150" i="21" s="1"/>
  <c r="F150" i="21"/>
  <c r="J149" i="21"/>
  <c r="M149" i="21" s="1"/>
  <c r="I149" i="21"/>
  <c r="K149" i="21" s="1"/>
  <c r="N149" i="21" s="1"/>
  <c r="F149" i="21"/>
  <c r="J148" i="21"/>
  <c r="M148" i="21" s="1"/>
  <c r="I148" i="21"/>
  <c r="K148" i="21" s="1"/>
  <c r="N148" i="21" s="1"/>
  <c r="F148" i="21"/>
  <c r="J147" i="21"/>
  <c r="M147" i="21" s="1"/>
  <c r="I147" i="21"/>
  <c r="K147" i="21" s="1"/>
  <c r="N147" i="21" s="1"/>
  <c r="F147" i="21"/>
  <c r="J146" i="21"/>
  <c r="M146" i="21" s="1"/>
  <c r="I146" i="21"/>
  <c r="K146" i="21" s="1"/>
  <c r="N146" i="21" s="1"/>
  <c r="F146" i="21"/>
  <c r="J145" i="21"/>
  <c r="M145" i="21" s="1"/>
  <c r="I145" i="21"/>
  <c r="K145" i="21" s="1"/>
  <c r="N145" i="21" s="1"/>
  <c r="F145" i="21"/>
  <c r="J144" i="21"/>
  <c r="M144" i="21" s="1"/>
  <c r="I144" i="21"/>
  <c r="K144" i="21" s="1"/>
  <c r="N144" i="21" s="1"/>
  <c r="F144" i="21"/>
  <c r="J143" i="21"/>
  <c r="M143" i="21" s="1"/>
  <c r="I143" i="21"/>
  <c r="K143" i="21" s="1"/>
  <c r="N143" i="21" s="1"/>
  <c r="F143" i="21"/>
  <c r="J142" i="21"/>
  <c r="M142" i="21" s="1"/>
  <c r="I142" i="21"/>
  <c r="K142" i="21" s="1"/>
  <c r="N142" i="21" s="1"/>
  <c r="F142" i="21"/>
  <c r="J141" i="21"/>
  <c r="M141" i="21" s="1"/>
  <c r="I141" i="21"/>
  <c r="K141" i="21" s="1"/>
  <c r="N141" i="21" s="1"/>
  <c r="F141" i="21"/>
  <c r="J140" i="21"/>
  <c r="M140" i="21" s="1"/>
  <c r="I140" i="21"/>
  <c r="K140" i="21" s="1"/>
  <c r="N140" i="21" s="1"/>
  <c r="F140" i="21"/>
  <c r="J139" i="21"/>
  <c r="M139" i="21" s="1"/>
  <c r="I139" i="21"/>
  <c r="K139" i="21" s="1"/>
  <c r="N139" i="21" s="1"/>
  <c r="F139" i="21"/>
  <c r="J138" i="21"/>
  <c r="M138" i="21" s="1"/>
  <c r="I138" i="21"/>
  <c r="K138" i="21" s="1"/>
  <c r="N138" i="21" s="1"/>
  <c r="F138" i="21"/>
  <c r="J137" i="21"/>
  <c r="M137" i="21" s="1"/>
  <c r="I137" i="21"/>
  <c r="K137" i="21" s="1"/>
  <c r="N137" i="21" s="1"/>
  <c r="F137" i="21"/>
  <c r="J136" i="21"/>
  <c r="M136" i="21" s="1"/>
  <c r="I136" i="21"/>
  <c r="K136" i="21" s="1"/>
  <c r="N136" i="21" s="1"/>
  <c r="F136" i="21"/>
  <c r="J135" i="21"/>
  <c r="M135" i="21" s="1"/>
  <c r="I135" i="21"/>
  <c r="K135" i="21" s="1"/>
  <c r="N135" i="21" s="1"/>
  <c r="F135" i="21"/>
  <c r="J134" i="21"/>
  <c r="M134" i="21" s="1"/>
  <c r="I134" i="21"/>
  <c r="K134" i="21" s="1"/>
  <c r="N134" i="21" s="1"/>
  <c r="F134" i="21"/>
  <c r="J133" i="21"/>
  <c r="M133" i="21" s="1"/>
  <c r="I133" i="21"/>
  <c r="K133" i="21" s="1"/>
  <c r="N133" i="21" s="1"/>
  <c r="F133" i="21"/>
  <c r="J132" i="21"/>
  <c r="M132" i="21" s="1"/>
  <c r="I132" i="21"/>
  <c r="K132" i="21" s="1"/>
  <c r="N132" i="21" s="1"/>
  <c r="F132" i="21"/>
  <c r="J131" i="21"/>
  <c r="M131" i="21" s="1"/>
  <c r="I131" i="21"/>
  <c r="K131" i="21" s="1"/>
  <c r="N131" i="21" s="1"/>
  <c r="F131" i="21"/>
  <c r="J130" i="21"/>
  <c r="M130" i="21" s="1"/>
  <c r="I130" i="21"/>
  <c r="K130" i="21" s="1"/>
  <c r="N130" i="21" s="1"/>
  <c r="F130" i="21"/>
  <c r="J129" i="21"/>
  <c r="M129" i="21" s="1"/>
  <c r="I129" i="21"/>
  <c r="K129" i="21" s="1"/>
  <c r="N129" i="21" s="1"/>
  <c r="F129" i="21"/>
  <c r="J128" i="21"/>
  <c r="M128" i="21" s="1"/>
  <c r="I128" i="21"/>
  <c r="K128" i="21" s="1"/>
  <c r="N128" i="21" s="1"/>
  <c r="F128" i="21"/>
  <c r="J127" i="21"/>
  <c r="M127" i="21" s="1"/>
  <c r="I127" i="21"/>
  <c r="K127" i="21" s="1"/>
  <c r="N127" i="21" s="1"/>
  <c r="F127" i="21"/>
  <c r="J126" i="21"/>
  <c r="M126" i="21" s="1"/>
  <c r="I126" i="21"/>
  <c r="K126" i="21" s="1"/>
  <c r="N126" i="21" s="1"/>
  <c r="F126" i="21"/>
  <c r="J125" i="21"/>
  <c r="M125" i="21" s="1"/>
  <c r="I125" i="21"/>
  <c r="K125" i="21" s="1"/>
  <c r="N125" i="21" s="1"/>
  <c r="F125" i="21"/>
  <c r="J124" i="21"/>
  <c r="M124" i="21" s="1"/>
  <c r="I124" i="21"/>
  <c r="K124" i="21" s="1"/>
  <c r="N124" i="21" s="1"/>
  <c r="F124" i="21"/>
  <c r="J123" i="21"/>
  <c r="M123" i="21" s="1"/>
  <c r="I123" i="21"/>
  <c r="K123" i="21" s="1"/>
  <c r="N123" i="21" s="1"/>
  <c r="F123" i="21"/>
  <c r="J122" i="21"/>
  <c r="M122" i="21" s="1"/>
  <c r="I122" i="21"/>
  <c r="K122" i="21" s="1"/>
  <c r="N122" i="21" s="1"/>
  <c r="F122" i="21"/>
  <c r="J121" i="21"/>
  <c r="M121" i="21" s="1"/>
  <c r="I121" i="21"/>
  <c r="K121" i="21" s="1"/>
  <c r="N121" i="21" s="1"/>
  <c r="F121" i="21"/>
  <c r="J120" i="21"/>
  <c r="M120" i="21" s="1"/>
  <c r="I120" i="21"/>
  <c r="K120" i="21" s="1"/>
  <c r="N120" i="21" s="1"/>
  <c r="F120" i="21"/>
  <c r="J119" i="21"/>
  <c r="M119" i="21" s="1"/>
  <c r="I119" i="21"/>
  <c r="K119" i="21" s="1"/>
  <c r="N119" i="21" s="1"/>
  <c r="F119" i="21"/>
  <c r="J118" i="21"/>
  <c r="M118" i="21" s="1"/>
  <c r="I118" i="21"/>
  <c r="K118" i="21" s="1"/>
  <c r="N118" i="21" s="1"/>
  <c r="F118" i="21"/>
  <c r="J117" i="21"/>
  <c r="M117" i="21" s="1"/>
  <c r="I117" i="21"/>
  <c r="K117" i="21" s="1"/>
  <c r="N117" i="21" s="1"/>
  <c r="F117" i="21"/>
  <c r="J116" i="21"/>
  <c r="M116" i="21" s="1"/>
  <c r="I116" i="21"/>
  <c r="K116" i="21" s="1"/>
  <c r="N116" i="21" s="1"/>
  <c r="F116" i="21"/>
  <c r="J115" i="21"/>
  <c r="M115" i="21" s="1"/>
  <c r="I115" i="21"/>
  <c r="K115" i="21" s="1"/>
  <c r="N115" i="21" s="1"/>
  <c r="F115" i="21"/>
  <c r="J114" i="21"/>
  <c r="M114" i="21" s="1"/>
  <c r="I114" i="21"/>
  <c r="K114" i="21" s="1"/>
  <c r="N114" i="21" s="1"/>
  <c r="F114" i="21"/>
  <c r="J113" i="21"/>
  <c r="M113" i="21" s="1"/>
  <c r="I113" i="21"/>
  <c r="K113" i="21" s="1"/>
  <c r="N113" i="21" s="1"/>
  <c r="F113" i="21"/>
  <c r="J112" i="21"/>
  <c r="M112" i="21" s="1"/>
  <c r="I112" i="21"/>
  <c r="K112" i="21" s="1"/>
  <c r="N112" i="21" s="1"/>
  <c r="F112" i="21"/>
  <c r="J111" i="21"/>
  <c r="M111" i="21" s="1"/>
  <c r="I111" i="21"/>
  <c r="K111" i="21" s="1"/>
  <c r="N111" i="21" s="1"/>
  <c r="F111" i="21"/>
  <c r="J110" i="21"/>
  <c r="M110" i="21" s="1"/>
  <c r="I110" i="21"/>
  <c r="K110" i="21" s="1"/>
  <c r="N110" i="21" s="1"/>
  <c r="F110" i="21"/>
  <c r="J109" i="21"/>
  <c r="M109" i="21" s="1"/>
  <c r="I109" i="21"/>
  <c r="K109" i="21" s="1"/>
  <c r="N109" i="21" s="1"/>
  <c r="F109" i="21"/>
  <c r="J108" i="21"/>
  <c r="M108" i="21" s="1"/>
  <c r="I108" i="21"/>
  <c r="K108" i="21" s="1"/>
  <c r="N108" i="21" s="1"/>
  <c r="F108" i="21"/>
  <c r="J107" i="21"/>
  <c r="M107" i="21" s="1"/>
  <c r="I107" i="21"/>
  <c r="K107" i="21" s="1"/>
  <c r="N107" i="21" s="1"/>
  <c r="F107" i="21"/>
  <c r="J106" i="21"/>
  <c r="M106" i="21" s="1"/>
  <c r="I106" i="21"/>
  <c r="K106" i="21" s="1"/>
  <c r="N106" i="21" s="1"/>
  <c r="F106" i="21"/>
  <c r="J105" i="21"/>
  <c r="M105" i="21" s="1"/>
  <c r="I105" i="21"/>
  <c r="K105" i="21" s="1"/>
  <c r="N105" i="21" s="1"/>
  <c r="F105" i="21"/>
  <c r="J104" i="21"/>
  <c r="M104" i="21" s="1"/>
  <c r="I104" i="21"/>
  <c r="K104" i="21" s="1"/>
  <c r="N104" i="21" s="1"/>
  <c r="F104" i="21"/>
  <c r="J103" i="21"/>
  <c r="M103" i="21" s="1"/>
  <c r="I103" i="21"/>
  <c r="K103" i="21" s="1"/>
  <c r="N103" i="21" s="1"/>
  <c r="F103" i="21"/>
  <c r="J102" i="21"/>
  <c r="M102" i="21" s="1"/>
  <c r="I102" i="21"/>
  <c r="K102" i="21" s="1"/>
  <c r="N102" i="21" s="1"/>
  <c r="F102" i="21"/>
  <c r="J101" i="21"/>
  <c r="M101" i="21" s="1"/>
  <c r="I101" i="21"/>
  <c r="K101" i="21" s="1"/>
  <c r="N101" i="21" s="1"/>
  <c r="F101" i="21"/>
  <c r="J100" i="21"/>
  <c r="M100" i="21" s="1"/>
  <c r="I100" i="21"/>
  <c r="K100" i="21" s="1"/>
  <c r="N100" i="21" s="1"/>
  <c r="F100" i="21"/>
  <c r="J99" i="21"/>
  <c r="M99" i="21" s="1"/>
  <c r="I99" i="21"/>
  <c r="K99" i="21" s="1"/>
  <c r="N99" i="21" s="1"/>
  <c r="F99" i="21"/>
  <c r="J98" i="21"/>
  <c r="M98" i="21" s="1"/>
  <c r="I98" i="21"/>
  <c r="K98" i="21" s="1"/>
  <c r="N98" i="21" s="1"/>
  <c r="F98" i="21"/>
  <c r="J97" i="21"/>
  <c r="M97" i="21" s="1"/>
  <c r="I97" i="21"/>
  <c r="K97" i="21" s="1"/>
  <c r="N97" i="21" s="1"/>
  <c r="F97" i="21"/>
  <c r="J96" i="21"/>
  <c r="M96" i="21" s="1"/>
  <c r="I96" i="21"/>
  <c r="K96" i="21" s="1"/>
  <c r="N96" i="21" s="1"/>
  <c r="F96" i="21"/>
  <c r="J95" i="21"/>
  <c r="M95" i="21" s="1"/>
  <c r="I95" i="21"/>
  <c r="K95" i="21" s="1"/>
  <c r="N95" i="21" s="1"/>
  <c r="F95" i="21"/>
  <c r="J94" i="21"/>
  <c r="M94" i="21" s="1"/>
  <c r="I94" i="21"/>
  <c r="K94" i="21" s="1"/>
  <c r="N94" i="21" s="1"/>
  <c r="F94" i="21"/>
  <c r="J93" i="21"/>
  <c r="M93" i="21" s="1"/>
  <c r="I93" i="21"/>
  <c r="K93" i="21" s="1"/>
  <c r="N93" i="21" s="1"/>
  <c r="F93" i="21"/>
  <c r="J92" i="21"/>
  <c r="M92" i="21" s="1"/>
  <c r="I92" i="21"/>
  <c r="K92" i="21" s="1"/>
  <c r="N92" i="21" s="1"/>
  <c r="F92" i="21"/>
  <c r="J91" i="21"/>
  <c r="M91" i="21" s="1"/>
  <c r="I91" i="21"/>
  <c r="K91" i="21" s="1"/>
  <c r="N91" i="21" s="1"/>
  <c r="F91" i="21"/>
  <c r="J90" i="21"/>
  <c r="M90" i="21" s="1"/>
  <c r="I90" i="21"/>
  <c r="K90" i="21" s="1"/>
  <c r="N90" i="21" s="1"/>
  <c r="F90" i="21"/>
  <c r="J89" i="21"/>
  <c r="M89" i="21" s="1"/>
  <c r="I89" i="21"/>
  <c r="K89" i="21" s="1"/>
  <c r="N89" i="21" s="1"/>
  <c r="F89" i="21"/>
  <c r="J88" i="21"/>
  <c r="M88" i="21" s="1"/>
  <c r="I88" i="21"/>
  <c r="K88" i="21" s="1"/>
  <c r="N88" i="21" s="1"/>
  <c r="F88" i="21"/>
  <c r="J87" i="21"/>
  <c r="M87" i="21" s="1"/>
  <c r="I87" i="21"/>
  <c r="K87" i="21" s="1"/>
  <c r="N87" i="21" s="1"/>
  <c r="F87" i="21"/>
  <c r="J86" i="21"/>
  <c r="M86" i="21" s="1"/>
  <c r="I86" i="21"/>
  <c r="K86" i="21" s="1"/>
  <c r="N86" i="21" s="1"/>
  <c r="F86" i="21"/>
  <c r="J85" i="21"/>
  <c r="M85" i="21" s="1"/>
  <c r="I85" i="21"/>
  <c r="K85" i="21" s="1"/>
  <c r="N85" i="21" s="1"/>
  <c r="F85" i="21"/>
  <c r="J84" i="21"/>
  <c r="M84" i="21" s="1"/>
  <c r="I84" i="21"/>
  <c r="K84" i="21" s="1"/>
  <c r="N84" i="21" s="1"/>
  <c r="F84" i="21"/>
  <c r="J83" i="21"/>
  <c r="M83" i="21" s="1"/>
  <c r="I83" i="21"/>
  <c r="K83" i="21" s="1"/>
  <c r="N83" i="21" s="1"/>
  <c r="F83" i="21"/>
  <c r="J82" i="21"/>
  <c r="M82" i="21" s="1"/>
  <c r="I82" i="21"/>
  <c r="K82" i="21" s="1"/>
  <c r="N82" i="21" s="1"/>
  <c r="F82" i="21"/>
  <c r="J81" i="21"/>
  <c r="M81" i="21" s="1"/>
  <c r="I81" i="21"/>
  <c r="K81" i="21" s="1"/>
  <c r="N81" i="21" s="1"/>
  <c r="F81" i="21"/>
  <c r="J80" i="21"/>
  <c r="M80" i="21" s="1"/>
  <c r="I80" i="21"/>
  <c r="K80" i="21" s="1"/>
  <c r="N80" i="21" s="1"/>
  <c r="F80" i="21"/>
  <c r="J79" i="21"/>
  <c r="M79" i="21" s="1"/>
  <c r="I79" i="21"/>
  <c r="K79" i="21" s="1"/>
  <c r="N79" i="21" s="1"/>
  <c r="F79" i="21"/>
  <c r="J78" i="21"/>
  <c r="M78" i="21" s="1"/>
  <c r="I78" i="21"/>
  <c r="K78" i="21" s="1"/>
  <c r="N78" i="21" s="1"/>
  <c r="F78" i="21"/>
  <c r="J77" i="21"/>
  <c r="M77" i="21" s="1"/>
  <c r="I77" i="21"/>
  <c r="K77" i="21" s="1"/>
  <c r="N77" i="21" s="1"/>
  <c r="F77" i="21"/>
  <c r="J76" i="21"/>
  <c r="M76" i="21" s="1"/>
  <c r="I76" i="21"/>
  <c r="K76" i="21" s="1"/>
  <c r="N76" i="21" s="1"/>
  <c r="F76" i="21"/>
  <c r="J75" i="21"/>
  <c r="M75" i="21" s="1"/>
  <c r="I75" i="21"/>
  <c r="K75" i="21" s="1"/>
  <c r="N75" i="21" s="1"/>
  <c r="F75" i="21"/>
  <c r="J74" i="21"/>
  <c r="M74" i="21" s="1"/>
  <c r="I74" i="21"/>
  <c r="K74" i="21" s="1"/>
  <c r="N74" i="21" s="1"/>
  <c r="F74" i="21"/>
  <c r="J73" i="21"/>
  <c r="M73" i="21" s="1"/>
  <c r="I73" i="21"/>
  <c r="K73" i="21" s="1"/>
  <c r="N73" i="21" s="1"/>
  <c r="F73" i="21"/>
  <c r="J72" i="21"/>
  <c r="M72" i="21" s="1"/>
  <c r="I72" i="21"/>
  <c r="K72" i="21" s="1"/>
  <c r="N72" i="21" s="1"/>
  <c r="F72" i="21"/>
  <c r="J71" i="21"/>
  <c r="M71" i="21" s="1"/>
  <c r="I71" i="21"/>
  <c r="K71" i="21" s="1"/>
  <c r="N71" i="21" s="1"/>
  <c r="F71" i="21"/>
  <c r="J70" i="21"/>
  <c r="M70" i="21" s="1"/>
  <c r="I70" i="21"/>
  <c r="K70" i="21" s="1"/>
  <c r="N70" i="21" s="1"/>
  <c r="F70" i="21"/>
  <c r="J69" i="21"/>
  <c r="M69" i="21" s="1"/>
  <c r="I69" i="21"/>
  <c r="K69" i="21" s="1"/>
  <c r="N69" i="21" s="1"/>
  <c r="F69" i="21"/>
  <c r="J68" i="21"/>
  <c r="M68" i="21" s="1"/>
  <c r="I68" i="21"/>
  <c r="K68" i="21" s="1"/>
  <c r="N68" i="21" s="1"/>
  <c r="F68" i="21"/>
  <c r="J67" i="21"/>
  <c r="M67" i="21" s="1"/>
  <c r="I67" i="21"/>
  <c r="K67" i="21" s="1"/>
  <c r="N67" i="21" s="1"/>
  <c r="F67" i="21"/>
  <c r="J66" i="21"/>
  <c r="M66" i="21" s="1"/>
  <c r="I66" i="21"/>
  <c r="K66" i="21" s="1"/>
  <c r="N66" i="21" s="1"/>
  <c r="F66" i="21"/>
  <c r="J65" i="21"/>
  <c r="M65" i="21" s="1"/>
  <c r="I65" i="21"/>
  <c r="K65" i="21" s="1"/>
  <c r="N65" i="21" s="1"/>
  <c r="F65" i="21"/>
  <c r="J64" i="21"/>
  <c r="M64" i="21" s="1"/>
  <c r="I64" i="21"/>
  <c r="K64" i="21" s="1"/>
  <c r="N64" i="21" s="1"/>
  <c r="F64" i="21"/>
  <c r="J63" i="21"/>
  <c r="M63" i="21" s="1"/>
  <c r="I63" i="21"/>
  <c r="K63" i="21" s="1"/>
  <c r="N63" i="21" s="1"/>
  <c r="F63" i="21"/>
  <c r="J62" i="21"/>
  <c r="M62" i="21" s="1"/>
  <c r="I62" i="21"/>
  <c r="K62" i="21" s="1"/>
  <c r="N62" i="21" s="1"/>
  <c r="F62" i="21"/>
  <c r="J61" i="21"/>
  <c r="M61" i="21" s="1"/>
  <c r="I61" i="21"/>
  <c r="K61" i="21" s="1"/>
  <c r="N61" i="21" s="1"/>
  <c r="F61" i="21"/>
  <c r="J60" i="21"/>
  <c r="M60" i="21" s="1"/>
  <c r="I60" i="21"/>
  <c r="K60" i="21" s="1"/>
  <c r="N60" i="21" s="1"/>
  <c r="F60" i="21"/>
  <c r="J59" i="21"/>
  <c r="M59" i="21" s="1"/>
  <c r="I59" i="21"/>
  <c r="K59" i="21" s="1"/>
  <c r="N59" i="21" s="1"/>
  <c r="F59" i="21"/>
  <c r="J58" i="21"/>
  <c r="M58" i="21" s="1"/>
  <c r="I58" i="21"/>
  <c r="K58" i="21" s="1"/>
  <c r="N58" i="21" s="1"/>
  <c r="F58" i="21"/>
  <c r="J57" i="21"/>
  <c r="M57" i="21" s="1"/>
  <c r="I57" i="21"/>
  <c r="K57" i="21" s="1"/>
  <c r="N57" i="21" s="1"/>
  <c r="F57" i="21"/>
  <c r="J56" i="21"/>
  <c r="M56" i="21" s="1"/>
  <c r="I56" i="21"/>
  <c r="K56" i="21" s="1"/>
  <c r="N56" i="21" s="1"/>
  <c r="F56" i="21"/>
  <c r="J55" i="21"/>
  <c r="M55" i="21" s="1"/>
  <c r="I55" i="21"/>
  <c r="K55" i="21" s="1"/>
  <c r="N55" i="21" s="1"/>
  <c r="F55" i="21"/>
  <c r="J54" i="21"/>
  <c r="M54" i="21" s="1"/>
  <c r="I54" i="21"/>
  <c r="K54" i="21" s="1"/>
  <c r="N54" i="21" s="1"/>
  <c r="F54" i="21"/>
  <c r="J53" i="21"/>
  <c r="M53" i="21" s="1"/>
  <c r="I53" i="21"/>
  <c r="K53" i="21" s="1"/>
  <c r="N53" i="21" s="1"/>
  <c r="F53" i="21"/>
  <c r="J52" i="21"/>
  <c r="M52" i="21" s="1"/>
  <c r="I52" i="21"/>
  <c r="K52" i="21" s="1"/>
  <c r="N52" i="21" s="1"/>
  <c r="F52" i="21"/>
  <c r="J51" i="21"/>
  <c r="M51" i="21" s="1"/>
  <c r="I51" i="21"/>
  <c r="K51" i="21" s="1"/>
  <c r="N51" i="21" s="1"/>
  <c r="F51" i="21"/>
  <c r="J50" i="21"/>
  <c r="M50" i="21" s="1"/>
  <c r="I50" i="21"/>
  <c r="K50" i="21" s="1"/>
  <c r="N50" i="21" s="1"/>
  <c r="F50" i="21"/>
  <c r="J49" i="21"/>
  <c r="M49" i="21" s="1"/>
  <c r="I49" i="21"/>
  <c r="K49" i="21" s="1"/>
  <c r="N49" i="21" s="1"/>
  <c r="F49" i="21"/>
  <c r="J48" i="21"/>
  <c r="M48" i="21" s="1"/>
  <c r="I48" i="21"/>
  <c r="K48" i="21" s="1"/>
  <c r="N48" i="21" s="1"/>
  <c r="F48" i="21"/>
  <c r="J47" i="21"/>
  <c r="M47" i="21" s="1"/>
  <c r="I47" i="21"/>
  <c r="K47" i="21" s="1"/>
  <c r="N47" i="21" s="1"/>
  <c r="F47" i="21"/>
  <c r="J46" i="21"/>
  <c r="M46" i="21" s="1"/>
  <c r="I46" i="21"/>
  <c r="K46" i="21" s="1"/>
  <c r="N46" i="21" s="1"/>
  <c r="F46" i="21"/>
  <c r="J45" i="21"/>
  <c r="M45" i="21" s="1"/>
  <c r="I45" i="21"/>
  <c r="K45" i="21" s="1"/>
  <c r="N45" i="21" s="1"/>
  <c r="F45" i="21"/>
  <c r="M583" i="21" l="1"/>
  <c r="N663" i="21"/>
  <c r="N583" i="21"/>
  <c r="M663" i="21"/>
  <c r="M474" i="21"/>
  <c r="M476" i="21" s="1"/>
  <c r="N474" i="21"/>
  <c r="N791" i="21"/>
  <c r="M792" i="21"/>
  <c r="M793" i="21"/>
  <c r="M786" i="21"/>
  <c r="M794" i="21"/>
  <c r="N790" i="21"/>
  <c r="N778" i="21"/>
  <c r="M778" i="21"/>
  <c r="M776" i="21"/>
  <c r="N776" i="21"/>
  <c r="M763" i="21"/>
  <c r="N763" i="21"/>
  <c r="M760" i="21"/>
  <c r="N760" i="21"/>
  <c r="M765" i="21"/>
  <c r="M761" i="21"/>
  <c r="N765" i="21"/>
  <c r="N757" i="21"/>
  <c r="M754" i="21"/>
  <c r="M750" i="21"/>
  <c r="M746" i="21"/>
  <c r="N750" i="21"/>
  <c r="N742" i="21"/>
  <c r="M751" i="21"/>
  <c r="N751" i="21"/>
  <c r="M744" i="21"/>
  <c r="N744" i="21"/>
  <c r="M732" i="21"/>
  <c r="N732" i="21"/>
  <c r="M720" i="21"/>
  <c r="M728" i="21"/>
  <c r="M737" i="21"/>
  <c r="N720" i="21"/>
  <c r="N728" i="21"/>
  <c r="N737" i="21"/>
  <c r="N716" i="21"/>
  <c r="M725" i="21"/>
  <c r="N725" i="21"/>
  <c r="M730" i="21"/>
  <c r="M718" i="21"/>
  <c r="N735" i="21"/>
  <c r="N719" i="21"/>
  <c r="N731" i="21"/>
  <c r="N718" i="21"/>
  <c r="M676" i="21"/>
  <c r="N676" i="21"/>
  <c r="N416" i="8"/>
  <c r="Q416" i="8"/>
  <c r="R416" i="8" s="1"/>
  <c r="M584" i="21"/>
  <c r="L415" i="8"/>
  <c r="N415" i="8" s="1"/>
  <c r="Q415" i="8" s="1"/>
  <c r="R415" i="8" s="1"/>
  <c r="J415" i="8"/>
  <c r="M799" i="21" l="1"/>
  <c r="N799" i="21"/>
  <c r="M415" i="8"/>
  <c r="O415" i="8" s="1"/>
  <c r="L159" i="8" l="1"/>
  <c r="N159" i="8" s="1"/>
  <c r="Q159" i="8" l="1"/>
  <c r="M51" i="15"/>
  <c r="L414" i="8" l="1"/>
  <c r="L410" i="8"/>
  <c r="N414" i="8" l="1"/>
  <c r="Q414" i="8" s="1"/>
  <c r="R414" i="8" s="1"/>
  <c r="M414" i="8"/>
  <c r="O414" i="8" s="1"/>
  <c r="J414" i="8"/>
  <c r="N664" i="21"/>
  <c r="L413" i="8"/>
  <c r="N413" i="8" s="1"/>
  <c r="J413" i="8"/>
  <c r="L412" i="8"/>
  <c r="Q412" i="8" s="1"/>
  <c r="J412" i="8"/>
  <c r="M664" i="21" l="1"/>
  <c r="M801" i="21"/>
  <c r="N412" i="8"/>
  <c r="M413" i="8"/>
  <c r="O413" i="8" s="1"/>
  <c r="Q413" i="8"/>
  <c r="M412" i="8"/>
  <c r="O412" i="8" s="1"/>
  <c r="R412" i="8"/>
  <c r="M666" i="21" l="1"/>
  <c r="R413" i="8"/>
  <c r="N99" i="17"/>
  <c r="R99" i="17" s="1"/>
  <c r="S99" i="17" s="1"/>
  <c r="M99" i="17"/>
  <c r="L99" i="17" s="1"/>
  <c r="J99" i="17"/>
  <c r="N97" i="17"/>
  <c r="R97" i="17" s="1"/>
  <c r="S97" i="17" s="1"/>
  <c r="M97" i="17"/>
  <c r="L97" i="17" s="1"/>
  <c r="J97" i="17"/>
  <c r="M194" i="17"/>
  <c r="O194" i="17" s="1"/>
  <c r="N194" i="17"/>
  <c r="R194" i="17" s="1"/>
  <c r="S194" i="17" s="1"/>
  <c r="M195" i="17"/>
  <c r="O195" i="17" s="1"/>
  <c r="N195" i="17"/>
  <c r="R195" i="17" s="1"/>
  <c r="S195" i="17" s="1"/>
  <c r="J195" i="17"/>
  <c r="J194" i="17"/>
  <c r="N192" i="17"/>
  <c r="R192" i="17" s="1"/>
  <c r="S192" i="17" s="1"/>
  <c r="N193" i="17"/>
  <c r="R193" i="17" s="1"/>
  <c r="S193" i="17" s="1"/>
  <c r="J193" i="17"/>
  <c r="M193" i="17"/>
  <c r="O193" i="17" s="1"/>
  <c r="J192" i="17"/>
  <c r="P198" i="17"/>
  <c r="U195" i="17" l="1"/>
  <c r="V195" i="17" s="1"/>
  <c r="U97" i="17"/>
  <c r="V97" i="17" s="1"/>
  <c r="U192" i="17"/>
  <c r="V192" i="17" s="1"/>
  <c r="U193" i="17"/>
  <c r="V193" i="17" s="1"/>
  <c r="U99" i="17"/>
  <c r="V99" i="17" s="1"/>
  <c r="U194" i="17"/>
  <c r="V194" i="17" s="1"/>
  <c r="M192" i="17"/>
  <c r="O192" i="17" s="1"/>
  <c r="L149" i="8" l="1"/>
  <c r="M149" i="8" s="1"/>
  <c r="O149" i="8" s="1"/>
  <c r="L150" i="8"/>
  <c r="M150" i="8" s="1"/>
  <c r="O150" i="8" s="1"/>
  <c r="L151" i="8"/>
  <c r="M151" i="8" s="1"/>
  <c r="O151" i="8" s="1"/>
  <c r="L152" i="8"/>
  <c r="M152" i="8" s="1"/>
  <c r="O152" i="8" s="1"/>
  <c r="L153" i="8"/>
  <c r="M153" i="8" s="1"/>
  <c r="O153" i="8" s="1"/>
  <c r="L154" i="8"/>
  <c r="M154" i="8" s="1"/>
  <c r="O154" i="8" s="1"/>
  <c r="J149" i="8"/>
  <c r="J150" i="8"/>
  <c r="J151" i="8"/>
  <c r="J152" i="8"/>
  <c r="J153" i="8"/>
  <c r="J154" i="8"/>
  <c r="L143" i="8"/>
  <c r="M143" i="8" s="1"/>
  <c r="O143" i="8" s="1"/>
  <c r="L144" i="8"/>
  <c r="M144" i="8" s="1"/>
  <c r="O144" i="8" s="1"/>
  <c r="L145" i="8"/>
  <c r="M145" i="8" s="1"/>
  <c r="O145" i="8" s="1"/>
  <c r="L146" i="8"/>
  <c r="M146" i="8" s="1"/>
  <c r="O146" i="8" s="1"/>
  <c r="L147" i="8"/>
  <c r="M147" i="8" s="1"/>
  <c r="O147" i="8" s="1"/>
  <c r="L148" i="8"/>
  <c r="M148" i="8" s="1"/>
  <c r="O148" i="8" s="1"/>
  <c r="J143" i="8"/>
  <c r="J144" i="8"/>
  <c r="J145" i="8"/>
  <c r="J146" i="8"/>
  <c r="J147" i="8"/>
  <c r="J148" i="8"/>
  <c r="J226" i="17"/>
  <c r="N154" i="8" l="1"/>
  <c r="N153" i="8"/>
  <c r="N152" i="8"/>
  <c r="N151" i="8"/>
  <c r="N150" i="8"/>
  <c r="N149" i="8"/>
  <c r="N148" i="8"/>
  <c r="N147" i="8"/>
  <c r="N146" i="8"/>
  <c r="N145" i="8"/>
  <c r="N144" i="8"/>
  <c r="N143" i="8"/>
  <c r="M226" i="17"/>
  <c r="N226" i="17"/>
  <c r="O226" i="17" l="1"/>
  <c r="R226" i="17"/>
  <c r="P230" i="17"/>
  <c r="N229" i="17"/>
  <c r="M229" i="17"/>
  <c r="N228" i="17"/>
  <c r="M228" i="17"/>
  <c r="N227" i="17"/>
  <c r="M227" i="17"/>
  <c r="J227" i="17"/>
  <c r="J228" i="17"/>
  <c r="J229" i="17"/>
  <c r="L183" i="8"/>
  <c r="L184" i="8"/>
  <c r="L185" i="8"/>
  <c r="L186" i="8"/>
  <c r="L187" i="8"/>
  <c r="L188" i="8"/>
  <c r="L189" i="8"/>
  <c r="L190" i="8"/>
  <c r="L191" i="8"/>
  <c r="J191" i="8"/>
  <c r="J190" i="8"/>
  <c r="J189" i="8"/>
  <c r="J188" i="8"/>
  <c r="J187" i="8"/>
  <c r="J186" i="8"/>
  <c r="J185" i="8"/>
  <c r="J184" i="8"/>
  <c r="J183" i="8"/>
  <c r="M191" i="17"/>
  <c r="L191" i="17" s="1"/>
  <c r="N191" i="17"/>
  <c r="R191" i="17" s="1"/>
  <c r="N190" i="17"/>
  <c r="M191" i="8" l="1"/>
  <c r="O191" i="8" s="1"/>
  <c r="Q191" i="8"/>
  <c r="R191" i="8" s="1"/>
  <c r="M183" i="8"/>
  <c r="O183" i="8" s="1"/>
  <c r="Q183" i="8"/>
  <c r="R183" i="8" s="1"/>
  <c r="M185" i="8"/>
  <c r="O185" i="8" s="1"/>
  <c r="Q185" i="8"/>
  <c r="R185" i="8" s="1"/>
  <c r="M189" i="8"/>
  <c r="O189" i="8" s="1"/>
  <c r="Q189" i="8"/>
  <c r="R189" i="8" s="1"/>
  <c r="M186" i="8"/>
  <c r="O186" i="8" s="1"/>
  <c r="Q186" i="8"/>
  <c r="R186" i="8" s="1"/>
  <c r="M190" i="8"/>
  <c r="O190" i="8" s="1"/>
  <c r="Q190" i="8"/>
  <c r="R190" i="8" s="1"/>
  <c r="M188" i="8"/>
  <c r="O188" i="8" s="1"/>
  <c r="Q188" i="8"/>
  <c r="R188" i="8" s="1"/>
  <c r="M184" i="8"/>
  <c r="O184" i="8" s="1"/>
  <c r="Q184" i="8"/>
  <c r="R184" i="8" s="1"/>
  <c r="M187" i="8"/>
  <c r="O187" i="8" s="1"/>
  <c r="Q187" i="8"/>
  <c r="R187" i="8" s="1"/>
  <c r="S191" i="17"/>
  <c r="U191" i="17"/>
  <c r="V191" i="17" s="1"/>
  <c r="S226" i="17"/>
  <c r="U226" i="17"/>
  <c r="V226" i="17" s="1"/>
  <c r="O228" i="17"/>
  <c r="R228" i="17"/>
  <c r="O227" i="17"/>
  <c r="R227" i="17"/>
  <c r="O229" i="17"/>
  <c r="R229" i="17"/>
  <c r="N191" i="8"/>
  <c r="N190" i="8"/>
  <c r="N189" i="8"/>
  <c r="N188" i="8"/>
  <c r="N187" i="8"/>
  <c r="N186" i="8"/>
  <c r="N185" i="8"/>
  <c r="N184" i="8"/>
  <c r="N183" i="8"/>
  <c r="S227" i="17" l="1"/>
  <c r="U227" i="17"/>
  <c r="V227" i="17" s="1"/>
  <c r="S229" i="17"/>
  <c r="U229" i="17"/>
  <c r="V229" i="17" s="1"/>
  <c r="S228" i="17"/>
  <c r="U228" i="17"/>
  <c r="V228" i="17" s="1"/>
  <c r="J191" i="17"/>
  <c r="M10" i="17"/>
  <c r="L10" i="17" s="1"/>
  <c r="N211" i="17"/>
  <c r="O211" i="17" s="1"/>
  <c r="M211" i="17"/>
  <c r="N210" i="17"/>
  <c r="M210" i="17"/>
  <c r="N209" i="17"/>
  <c r="M209" i="17"/>
  <c r="N208" i="17"/>
  <c r="M208" i="17"/>
  <c r="N225" i="17"/>
  <c r="N224" i="17"/>
  <c r="N223" i="17"/>
  <c r="N222" i="17"/>
  <c r="N221" i="17"/>
  <c r="N220" i="17"/>
  <c r="N219" i="17"/>
  <c r="N218" i="17"/>
  <c r="N217" i="17"/>
  <c r="O221" i="17" l="1"/>
  <c r="R221" i="17"/>
  <c r="O209" i="17"/>
  <c r="R209" i="17"/>
  <c r="O222" i="17"/>
  <c r="R222" i="17"/>
  <c r="O220" i="17"/>
  <c r="R220" i="17"/>
  <c r="O224" i="17"/>
  <c r="R224" i="17"/>
  <c r="O217" i="17"/>
  <c r="R217" i="17"/>
  <c r="O225" i="17"/>
  <c r="R225" i="17"/>
  <c r="O218" i="17"/>
  <c r="R218" i="17"/>
  <c r="O219" i="17"/>
  <c r="R219" i="17"/>
  <c r="O223" i="17"/>
  <c r="R223" i="17"/>
  <c r="O208" i="17"/>
  <c r="R208" i="17"/>
  <c r="O210" i="17"/>
  <c r="R210" i="17"/>
  <c r="J225" i="17"/>
  <c r="J224" i="17"/>
  <c r="J223" i="17"/>
  <c r="J222" i="17"/>
  <c r="J221" i="17"/>
  <c r="J220" i="17"/>
  <c r="J219" i="17"/>
  <c r="J218" i="17"/>
  <c r="J217" i="17"/>
  <c r="S218" i="17" l="1"/>
  <c r="U218" i="17"/>
  <c r="V218" i="17" s="1"/>
  <c r="S217" i="17"/>
  <c r="U217" i="17"/>
  <c r="V217" i="17" s="1"/>
  <c r="S209" i="17"/>
  <c r="U209" i="17"/>
  <c r="V209" i="17" s="1"/>
  <c r="S208" i="17"/>
  <c r="U208" i="17"/>
  <c r="V208" i="17" s="1"/>
  <c r="S219" i="17"/>
  <c r="U219" i="17"/>
  <c r="V219" i="17" s="1"/>
  <c r="S225" i="17"/>
  <c r="U225" i="17"/>
  <c r="V225" i="17" s="1"/>
  <c r="S224" i="17"/>
  <c r="U224" i="17"/>
  <c r="V224" i="17" s="1"/>
  <c r="S222" i="17"/>
  <c r="U222" i="17"/>
  <c r="V222" i="17" s="1"/>
  <c r="S221" i="17"/>
  <c r="U221" i="17"/>
  <c r="V221" i="17" s="1"/>
  <c r="S210" i="17"/>
  <c r="U210" i="17"/>
  <c r="V210" i="17" s="1"/>
  <c r="S223" i="17"/>
  <c r="U223" i="17"/>
  <c r="V223" i="17" s="1"/>
  <c r="S220" i="17"/>
  <c r="U220" i="17"/>
  <c r="V220" i="17" s="1"/>
  <c r="N216" i="17"/>
  <c r="R216" i="17" s="1"/>
  <c r="M216" i="17"/>
  <c r="L216" i="17" s="1"/>
  <c r="J216" i="17"/>
  <c r="N215" i="17"/>
  <c r="R215" i="17" s="1"/>
  <c r="M215" i="17"/>
  <c r="L215" i="17" s="1"/>
  <c r="J215" i="17"/>
  <c r="N214" i="17"/>
  <c r="R214" i="17" s="1"/>
  <c r="M214" i="17"/>
  <c r="L214" i="17" s="1"/>
  <c r="J214" i="17"/>
  <c r="N213" i="17"/>
  <c r="R213" i="17" s="1"/>
  <c r="M213" i="17"/>
  <c r="L213" i="17" s="1"/>
  <c r="J213" i="17"/>
  <c r="N212" i="17"/>
  <c r="R212" i="17" s="1"/>
  <c r="M212" i="17"/>
  <c r="L212" i="17" s="1"/>
  <c r="J212" i="17"/>
  <c r="R211" i="17"/>
  <c r="J211" i="17"/>
  <c r="J210" i="17"/>
  <c r="J209" i="17"/>
  <c r="J208" i="17"/>
  <c r="N207" i="17"/>
  <c r="R207" i="17" s="1"/>
  <c r="M207" i="17"/>
  <c r="L207" i="17" s="1"/>
  <c r="J207" i="17"/>
  <c r="N206" i="17"/>
  <c r="R206" i="17" s="1"/>
  <c r="M206" i="17"/>
  <c r="L206" i="17" s="1"/>
  <c r="J206" i="17"/>
  <c r="N205" i="17"/>
  <c r="R205" i="17" s="1"/>
  <c r="M205" i="17"/>
  <c r="L205" i="17" s="1"/>
  <c r="J205" i="17"/>
  <c r="N204" i="17"/>
  <c r="R204" i="17" s="1"/>
  <c r="M204" i="17"/>
  <c r="L204" i="17" s="1"/>
  <c r="J204" i="17"/>
  <c r="N203" i="17"/>
  <c r="R203" i="17" s="1"/>
  <c r="M203" i="17"/>
  <c r="L203" i="17" s="1"/>
  <c r="J203" i="17"/>
  <c r="R190" i="17"/>
  <c r="M190" i="17"/>
  <c r="L190" i="17" s="1"/>
  <c r="J190" i="17"/>
  <c r="N189" i="17"/>
  <c r="R189" i="17" s="1"/>
  <c r="M189" i="17"/>
  <c r="L189" i="17" s="1"/>
  <c r="J189" i="17"/>
  <c r="N188" i="17"/>
  <c r="R188" i="17" s="1"/>
  <c r="M188" i="17"/>
  <c r="L188" i="17" s="1"/>
  <c r="J188" i="17"/>
  <c r="N187" i="17"/>
  <c r="R187" i="17" s="1"/>
  <c r="M187" i="17"/>
  <c r="L187" i="17" s="1"/>
  <c r="J187" i="17"/>
  <c r="N186" i="17"/>
  <c r="R186" i="17" s="1"/>
  <c r="M186" i="17"/>
  <c r="L186" i="17" s="1"/>
  <c r="J186" i="17"/>
  <c r="N185" i="17"/>
  <c r="R185" i="17" s="1"/>
  <c r="M185" i="17"/>
  <c r="L185" i="17" s="1"/>
  <c r="J185" i="17"/>
  <c r="N184" i="17"/>
  <c r="R184" i="17" s="1"/>
  <c r="M184" i="17"/>
  <c r="L184" i="17" s="1"/>
  <c r="J184" i="17"/>
  <c r="N183" i="17"/>
  <c r="R183" i="17" s="1"/>
  <c r="M183" i="17"/>
  <c r="L183" i="17" s="1"/>
  <c r="J183" i="17"/>
  <c r="N182" i="17"/>
  <c r="R182" i="17" s="1"/>
  <c r="M182" i="17"/>
  <c r="L182" i="17" s="1"/>
  <c r="J182" i="17"/>
  <c r="N181" i="17"/>
  <c r="R181" i="17" s="1"/>
  <c r="M181" i="17"/>
  <c r="L181" i="17" s="1"/>
  <c r="J181" i="17"/>
  <c r="N180" i="17"/>
  <c r="R180" i="17" s="1"/>
  <c r="M180" i="17"/>
  <c r="L180" i="17" s="1"/>
  <c r="J180" i="17"/>
  <c r="N179" i="17"/>
  <c r="R179" i="17" s="1"/>
  <c r="M179" i="17"/>
  <c r="L179" i="17" s="1"/>
  <c r="J179" i="17"/>
  <c r="N178" i="17"/>
  <c r="R178" i="17" s="1"/>
  <c r="M178" i="17"/>
  <c r="L178" i="17" s="1"/>
  <c r="J178" i="17"/>
  <c r="N177" i="17"/>
  <c r="R177" i="17" s="1"/>
  <c r="M177" i="17"/>
  <c r="L177" i="17" s="1"/>
  <c r="J177" i="17"/>
  <c r="N176" i="17"/>
  <c r="R176" i="17" s="1"/>
  <c r="M176" i="17"/>
  <c r="L176" i="17" s="1"/>
  <c r="J176" i="17"/>
  <c r="N175" i="17"/>
  <c r="R175" i="17" s="1"/>
  <c r="M175" i="17"/>
  <c r="L175" i="17" s="1"/>
  <c r="J175" i="17"/>
  <c r="N174" i="17"/>
  <c r="R174" i="17" s="1"/>
  <c r="M174" i="17"/>
  <c r="L174" i="17" s="1"/>
  <c r="J174" i="17"/>
  <c r="N173" i="17"/>
  <c r="R173" i="17" s="1"/>
  <c r="M173" i="17"/>
  <c r="L173" i="17" s="1"/>
  <c r="J173" i="17"/>
  <c r="N172" i="17"/>
  <c r="R172" i="17" s="1"/>
  <c r="M172" i="17"/>
  <c r="L172" i="17" s="1"/>
  <c r="J172" i="17"/>
  <c r="N171" i="17"/>
  <c r="R171" i="17" s="1"/>
  <c r="M171" i="17"/>
  <c r="L171" i="17" s="1"/>
  <c r="J171" i="17"/>
  <c r="N170" i="17"/>
  <c r="R170" i="17" s="1"/>
  <c r="U170" i="17" s="1"/>
  <c r="M170" i="17"/>
  <c r="L170" i="17" s="1"/>
  <c r="J170" i="17"/>
  <c r="P165" i="17"/>
  <c r="N164" i="17"/>
  <c r="R164" i="17" s="1"/>
  <c r="M164" i="17"/>
  <c r="L164" i="17" s="1"/>
  <c r="J164" i="17"/>
  <c r="N163" i="17"/>
  <c r="R163" i="17" s="1"/>
  <c r="M163" i="17"/>
  <c r="L163" i="17" s="1"/>
  <c r="J163" i="17"/>
  <c r="N162" i="17"/>
  <c r="R162" i="17" s="1"/>
  <c r="M162" i="17"/>
  <c r="L162" i="17" s="1"/>
  <c r="J162" i="17"/>
  <c r="N161" i="17"/>
  <c r="R161" i="17" s="1"/>
  <c r="M161" i="17"/>
  <c r="L161" i="17" s="1"/>
  <c r="J161" i="17"/>
  <c r="N160" i="17"/>
  <c r="R160" i="17" s="1"/>
  <c r="M160" i="17"/>
  <c r="L160" i="17" s="1"/>
  <c r="J160" i="17"/>
  <c r="N159" i="17"/>
  <c r="R159" i="17" s="1"/>
  <c r="M159" i="17"/>
  <c r="L159" i="17" s="1"/>
  <c r="J159" i="17"/>
  <c r="N158" i="17"/>
  <c r="R158" i="17" s="1"/>
  <c r="M158" i="17"/>
  <c r="L158" i="17" s="1"/>
  <c r="J158" i="17"/>
  <c r="N157" i="17"/>
  <c r="R157" i="17" s="1"/>
  <c r="M157" i="17"/>
  <c r="L157" i="17" s="1"/>
  <c r="J157" i="17"/>
  <c r="N156" i="17"/>
  <c r="R156" i="17" s="1"/>
  <c r="M156" i="17"/>
  <c r="L156" i="17" s="1"/>
  <c r="J156" i="17"/>
  <c r="N155" i="17"/>
  <c r="R155" i="17" s="1"/>
  <c r="M155" i="17"/>
  <c r="L155" i="17" s="1"/>
  <c r="J155" i="17"/>
  <c r="N154" i="17"/>
  <c r="R154" i="17" s="1"/>
  <c r="M154" i="17"/>
  <c r="L154" i="17" s="1"/>
  <c r="J154" i="17"/>
  <c r="N153" i="17"/>
  <c r="R153" i="17" s="1"/>
  <c r="M153" i="17"/>
  <c r="L153" i="17" s="1"/>
  <c r="J153" i="17"/>
  <c r="N152" i="17"/>
  <c r="R152" i="17" s="1"/>
  <c r="M152" i="17"/>
  <c r="L152" i="17" s="1"/>
  <c r="J152" i="17"/>
  <c r="N151" i="17"/>
  <c r="R151" i="17" s="1"/>
  <c r="M151" i="17"/>
  <c r="L151" i="17" s="1"/>
  <c r="J151" i="17"/>
  <c r="N150" i="17"/>
  <c r="R150" i="17" s="1"/>
  <c r="M150" i="17"/>
  <c r="L150" i="17" s="1"/>
  <c r="J150" i="17"/>
  <c r="N149" i="17"/>
  <c r="R149" i="17" s="1"/>
  <c r="M149" i="17"/>
  <c r="L149" i="17" s="1"/>
  <c r="J149" i="17"/>
  <c r="N148" i="17"/>
  <c r="R148" i="17" s="1"/>
  <c r="M148" i="17"/>
  <c r="L148" i="17" s="1"/>
  <c r="J148" i="17"/>
  <c r="N147" i="17"/>
  <c r="R147" i="17" s="1"/>
  <c r="M147" i="17"/>
  <c r="L147" i="17" s="1"/>
  <c r="J147" i="17"/>
  <c r="N146" i="17"/>
  <c r="R146" i="17" s="1"/>
  <c r="M146" i="17"/>
  <c r="L146" i="17" s="1"/>
  <c r="J146" i="17"/>
  <c r="N145" i="17"/>
  <c r="R145" i="17" s="1"/>
  <c r="M145" i="17"/>
  <c r="L145" i="17" s="1"/>
  <c r="J145" i="17"/>
  <c r="N144" i="17"/>
  <c r="R144" i="17" s="1"/>
  <c r="M144" i="17"/>
  <c r="L144" i="17" s="1"/>
  <c r="J144" i="17"/>
  <c r="N143" i="17"/>
  <c r="R143" i="17" s="1"/>
  <c r="M143" i="17"/>
  <c r="L143" i="17" s="1"/>
  <c r="J143" i="17"/>
  <c r="N142" i="17"/>
  <c r="R142" i="17" s="1"/>
  <c r="M142" i="17"/>
  <c r="L142" i="17" s="1"/>
  <c r="J142" i="17"/>
  <c r="N141" i="17"/>
  <c r="R141" i="17" s="1"/>
  <c r="M141" i="17"/>
  <c r="L141" i="17" s="1"/>
  <c r="J141" i="17"/>
  <c r="N140" i="17"/>
  <c r="R140" i="17" s="1"/>
  <c r="M140" i="17"/>
  <c r="L140" i="17" s="1"/>
  <c r="J140" i="17"/>
  <c r="N139" i="17"/>
  <c r="R139" i="17" s="1"/>
  <c r="M139" i="17"/>
  <c r="L139" i="17" s="1"/>
  <c r="J139" i="17"/>
  <c r="N138" i="17"/>
  <c r="R138" i="17" s="1"/>
  <c r="M138" i="17"/>
  <c r="L138" i="17" s="1"/>
  <c r="J138" i="17"/>
  <c r="N137" i="17"/>
  <c r="R137" i="17" s="1"/>
  <c r="M137" i="17"/>
  <c r="L137" i="17" s="1"/>
  <c r="J137" i="17"/>
  <c r="N136" i="17"/>
  <c r="R136" i="17" s="1"/>
  <c r="M136" i="17"/>
  <c r="L136" i="17" s="1"/>
  <c r="J136" i="17"/>
  <c r="N135" i="17"/>
  <c r="R135" i="17" s="1"/>
  <c r="M135" i="17"/>
  <c r="L135" i="17" s="1"/>
  <c r="J135" i="17"/>
  <c r="N134" i="17"/>
  <c r="R134" i="17" s="1"/>
  <c r="M134" i="17"/>
  <c r="L134" i="17" s="1"/>
  <c r="J134" i="17"/>
  <c r="N133" i="17"/>
  <c r="R133" i="17" s="1"/>
  <c r="M133" i="17"/>
  <c r="L133" i="17" s="1"/>
  <c r="J133" i="17"/>
  <c r="N132" i="17"/>
  <c r="R132" i="17" s="1"/>
  <c r="M132" i="17"/>
  <c r="L132" i="17" s="1"/>
  <c r="J132" i="17"/>
  <c r="N131" i="17"/>
  <c r="R131" i="17" s="1"/>
  <c r="M131" i="17"/>
  <c r="L131" i="17" s="1"/>
  <c r="J131" i="17"/>
  <c r="N130" i="17"/>
  <c r="R130" i="17" s="1"/>
  <c r="M130" i="17"/>
  <c r="L130" i="17" s="1"/>
  <c r="J130" i="17"/>
  <c r="N129" i="17"/>
  <c r="R129" i="17" s="1"/>
  <c r="M129" i="17"/>
  <c r="L129" i="17" s="1"/>
  <c r="J129" i="17"/>
  <c r="N128" i="17"/>
  <c r="R128" i="17" s="1"/>
  <c r="M128" i="17"/>
  <c r="L128" i="17" s="1"/>
  <c r="J128" i="17"/>
  <c r="N127" i="17"/>
  <c r="R127" i="17" s="1"/>
  <c r="M127" i="17"/>
  <c r="L127" i="17" s="1"/>
  <c r="J127" i="17"/>
  <c r="N126" i="17"/>
  <c r="R126" i="17" s="1"/>
  <c r="M126" i="17"/>
  <c r="L126" i="17" s="1"/>
  <c r="J126" i="17"/>
  <c r="N125" i="17"/>
  <c r="R125" i="17" s="1"/>
  <c r="M125" i="17"/>
  <c r="L125" i="17" s="1"/>
  <c r="J125" i="17"/>
  <c r="N124" i="17"/>
  <c r="R124" i="17" s="1"/>
  <c r="M124" i="17"/>
  <c r="L124" i="17" s="1"/>
  <c r="J124" i="17"/>
  <c r="N123" i="17"/>
  <c r="R123" i="17" s="1"/>
  <c r="M123" i="17"/>
  <c r="L123" i="17" s="1"/>
  <c r="J123" i="17"/>
  <c r="N122" i="17"/>
  <c r="R122" i="17" s="1"/>
  <c r="M122" i="17"/>
  <c r="L122" i="17" s="1"/>
  <c r="J122" i="17"/>
  <c r="N121" i="17"/>
  <c r="R121" i="17" s="1"/>
  <c r="M121" i="17"/>
  <c r="L121" i="17" s="1"/>
  <c r="J121" i="17"/>
  <c r="N120" i="17"/>
  <c r="R120" i="17" s="1"/>
  <c r="M120" i="17"/>
  <c r="L120" i="17" s="1"/>
  <c r="J120" i="17"/>
  <c r="N119" i="17"/>
  <c r="R119" i="17" s="1"/>
  <c r="M119" i="17"/>
  <c r="L119" i="17" s="1"/>
  <c r="J119" i="17"/>
  <c r="N118" i="17"/>
  <c r="R118" i="17" s="1"/>
  <c r="M118" i="17"/>
  <c r="L118" i="17" s="1"/>
  <c r="J118" i="17"/>
  <c r="N117" i="17"/>
  <c r="R117" i="17" s="1"/>
  <c r="M117" i="17"/>
  <c r="L117" i="17" s="1"/>
  <c r="J117" i="17"/>
  <c r="N116" i="17"/>
  <c r="R116" i="17" s="1"/>
  <c r="M116" i="17"/>
  <c r="L116" i="17" s="1"/>
  <c r="J116" i="17"/>
  <c r="N115" i="17"/>
  <c r="R115" i="17" s="1"/>
  <c r="M115" i="17"/>
  <c r="L115" i="17" s="1"/>
  <c r="J115" i="17"/>
  <c r="N114" i="17"/>
  <c r="R114" i="17" s="1"/>
  <c r="M114" i="17"/>
  <c r="L114" i="17" s="1"/>
  <c r="J114" i="17"/>
  <c r="P109" i="17"/>
  <c r="N107" i="17"/>
  <c r="R107" i="17" s="1"/>
  <c r="S107" i="17" s="1"/>
  <c r="U107" i="17" s="1"/>
  <c r="V107" i="17" s="1"/>
  <c r="M107" i="17"/>
  <c r="L107" i="17" s="1"/>
  <c r="J107" i="17"/>
  <c r="N106" i="17"/>
  <c r="R106" i="17" s="1"/>
  <c r="M106" i="17"/>
  <c r="L106" i="17" s="1"/>
  <c r="J106" i="17"/>
  <c r="N105" i="17"/>
  <c r="R105" i="17" s="1"/>
  <c r="M105" i="17"/>
  <c r="L105" i="17" s="1"/>
  <c r="J105" i="17"/>
  <c r="J104" i="17"/>
  <c r="N103" i="17"/>
  <c r="R103" i="17" s="1"/>
  <c r="M103" i="17"/>
  <c r="L103" i="17" s="1"/>
  <c r="J103" i="17"/>
  <c r="N102" i="17"/>
  <c r="R102" i="17" s="1"/>
  <c r="M102" i="17"/>
  <c r="L102" i="17" s="1"/>
  <c r="J102" i="17"/>
  <c r="J101" i="17"/>
  <c r="N100" i="17"/>
  <c r="R100" i="17" s="1"/>
  <c r="S100" i="17" s="1"/>
  <c r="U100" i="17" s="1"/>
  <c r="V100" i="17" s="1"/>
  <c r="M100" i="17"/>
  <c r="L100" i="17" s="1"/>
  <c r="J100" i="17"/>
  <c r="N98" i="17"/>
  <c r="R98" i="17" s="1"/>
  <c r="M98" i="17"/>
  <c r="L98" i="17" s="1"/>
  <c r="J98" i="17"/>
  <c r="N96" i="17"/>
  <c r="M96" i="17"/>
  <c r="L96" i="17" s="1"/>
  <c r="J96" i="17"/>
  <c r="N95" i="17"/>
  <c r="R95" i="17" s="1"/>
  <c r="U95" i="17" s="1"/>
  <c r="V95" i="17" s="1"/>
  <c r="M95" i="17"/>
  <c r="L95" i="17" s="1"/>
  <c r="J95" i="17"/>
  <c r="P89" i="17"/>
  <c r="N88" i="17"/>
  <c r="R88" i="17" s="1"/>
  <c r="M88" i="17"/>
  <c r="L88" i="17" s="1"/>
  <c r="J88" i="17"/>
  <c r="N87" i="17"/>
  <c r="R87" i="17" s="1"/>
  <c r="M87" i="17"/>
  <c r="L87" i="17" s="1"/>
  <c r="J87" i="17"/>
  <c r="N86" i="17"/>
  <c r="R86" i="17" s="1"/>
  <c r="U86" i="17" s="1"/>
  <c r="V86" i="17" s="1"/>
  <c r="M86" i="17"/>
  <c r="L86" i="17" s="1"/>
  <c r="J86" i="17"/>
  <c r="P81" i="17"/>
  <c r="N80" i="17"/>
  <c r="R80" i="17" s="1"/>
  <c r="M80" i="17"/>
  <c r="L80" i="17" s="1"/>
  <c r="J80" i="17"/>
  <c r="N79" i="17"/>
  <c r="R79" i="17" s="1"/>
  <c r="M79" i="17"/>
  <c r="L79" i="17" s="1"/>
  <c r="J79" i="17"/>
  <c r="N78" i="17"/>
  <c r="R78" i="17" s="1"/>
  <c r="M78" i="17"/>
  <c r="L78" i="17" s="1"/>
  <c r="J78" i="17"/>
  <c r="P73" i="17"/>
  <c r="N72" i="17"/>
  <c r="R72" i="17" s="1"/>
  <c r="M72" i="17"/>
  <c r="L72" i="17" s="1"/>
  <c r="J72" i="17"/>
  <c r="N71" i="17"/>
  <c r="R71" i="17" s="1"/>
  <c r="M71" i="17"/>
  <c r="L71" i="17" s="1"/>
  <c r="J71" i="17"/>
  <c r="N70" i="17"/>
  <c r="R70" i="17" s="1"/>
  <c r="M70" i="17"/>
  <c r="L70" i="17" s="1"/>
  <c r="J70" i="17"/>
  <c r="N69" i="17"/>
  <c r="R69" i="17" s="1"/>
  <c r="U69" i="17" s="1"/>
  <c r="M69" i="17"/>
  <c r="L69" i="17" s="1"/>
  <c r="J69" i="17"/>
  <c r="P64" i="17"/>
  <c r="N63" i="17"/>
  <c r="R63" i="17" s="1"/>
  <c r="M63" i="17"/>
  <c r="L63" i="17" s="1"/>
  <c r="J63" i="17"/>
  <c r="P56" i="17"/>
  <c r="N55" i="17"/>
  <c r="R55" i="17" s="1"/>
  <c r="M55" i="17"/>
  <c r="L55" i="17" s="1"/>
  <c r="J55" i="17"/>
  <c r="N54" i="17"/>
  <c r="R54" i="17" s="1"/>
  <c r="M54" i="17"/>
  <c r="L54" i="17" s="1"/>
  <c r="J54" i="17"/>
  <c r="N53" i="17"/>
  <c r="R53" i="17" s="1"/>
  <c r="M53" i="17"/>
  <c r="L53" i="17" s="1"/>
  <c r="J53" i="17"/>
  <c r="N52" i="17"/>
  <c r="R52" i="17" s="1"/>
  <c r="M52" i="17"/>
  <c r="L52" i="17" s="1"/>
  <c r="J52" i="17"/>
  <c r="N51" i="17"/>
  <c r="R51" i="17" s="1"/>
  <c r="M51" i="17"/>
  <c r="L51" i="17" s="1"/>
  <c r="J51" i="17"/>
  <c r="N50" i="17"/>
  <c r="R50" i="17" s="1"/>
  <c r="M50" i="17"/>
  <c r="L50" i="17" s="1"/>
  <c r="J50" i="17"/>
  <c r="N48" i="17"/>
  <c r="R48" i="17" s="1"/>
  <c r="M48" i="17"/>
  <c r="L48" i="17" s="1"/>
  <c r="J48" i="17"/>
  <c r="N47" i="17"/>
  <c r="R47" i="17" s="1"/>
  <c r="M47" i="17"/>
  <c r="L47" i="17" s="1"/>
  <c r="J47" i="17"/>
  <c r="N45" i="17"/>
  <c r="R45" i="17" s="1"/>
  <c r="M45" i="17"/>
  <c r="L45" i="17" s="1"/>
  <c r="J45" i="17"/>
  <c r="N44" i="17"/>
  <c r="R44" i="17" s="1"/>
  <c r="M44" i="17"/>
  <c r="L44" i="17" s="1"/>
  <c r="J44" i="17"/>
  <c r="N43" i="17"/>
  <c r="R43" i="17" s="1"/>
  <c r="M43" i="17"/>
  <c r="L43" i="17" s="1"/>
  <c r="J43" i="17"/>
  <c r="N42" i="17"/>
  <c r="R42" i="17" s="1"/>
  <c r="U42" i="17" s="1"/>
  <c r="M42" i="17"/>
  <c r="L42" i="17" s="1"/>
  <c r="J42" i="17"/>
  <c r="P36" i="17"/>
  <c r="N35" i="17"/>
  <c r="R35" i="17" s="1"/>
  <c r="M35" i="17"/>
  <c r="L35" i="17" s="1"/>
  <c r="J35" i="17"/>
  <c r="N34" i="17"/>
  <c r="R34" i="17" s="1"/>
  <c r="M34" i="17"/>
  <c r="L34" i="17" s="1"/>
  <c r="J34" i="17"/>
  <c r="N33" i="17"/>
  <c r="R33" i="17" s="1"/>
  <c r="U33" i="17" s="1"/>
  <c r="M33" i="17"/>
  <c r="L33" i="17" s="1"/>
  <c r="J33" i="17"/>
  <c r="P28" i="17"/>
  <c r="N27" i="17"/>
  <c r="R27" i="17" s="1"/>
  <c r="M27" i="17"/>
  <c r="L27" i="17" s="1"/>
  <c r="J27" i="17"/>
  <c r="N26" i="17"/>
  <c r="R26" i="17" s="1"/>
  <c r="M26" i="17"/>
  <c r="L26" i="17" s="1"/>
  <c r="J26" i="17"/>
  <c r="N25" i="17"/>
  <c r="R25" i="17" s="1"/>
  <c r="U25" i="17" s="1"/>
  <c r="V25" i="17" s="1"/>
  <c r="M25" i="17"/>
  <c r="L25" i="17" s="1"/>
  <c r="J25" i="17"/>
  <c r="P20" i="17"/>
  <c r="N19" i="17"/>
  <c r="R19" i="17" s="1"/>
  <c r="M19" i="17"/>
  <c r="L19" i="17" s="1"/>
  <c r="J19" i="17"/>
  <c r="N18" i="17"/>
  <c r="R18" i="17" s="1"/>
  <c r="M18" i="17"/>
  <c r="L18" i="17" s="1"/>
  <c r="J18" i="17"/>
  <c r="N17" i="17"/>
  <c r="R17" i="17" s="1"/>
  <c r="M17" i="17"/>
  <c r="L17" i="17" s="1"/>
  <c r="J17" i="17"/>
  <c r="N16" i="17"/>
  <c r="R16" i="17" s="1"/>
  <c r="U16" i="17" s="1"/>
  <c r="M16" i="17"/>
  <c r="L16" i="17" s="1"/>
  <c r="J16" i="17"/>
  <c r="P11" i="17"/>
  <c r="N10" i="17"/>
  <c r="R10" i="17" s="1"/>
  <c r="U10" i="17" s="1"/>
  <c r="J10" i="17"/>
  <c r="R248" i="9"/>
  <c r="R247" i="9"/>
  <c r="R246" i="9"/>
  <c r="R245" i="9"/>
  <c r="R244" i="9"/>
  <c r="R242" i="9"/>
  <c r="R241" i="9"/>
  <c r="R240" i="9"/>
  <c r="R239" i="9"/>
  <c r="R238" i="9"/>
  <c r="R237" i="9"/>
  <c r="R236" i="9"/>
  <c r="R235" i="9"/>
  <c r="R146" i="9"/>
  <c r="R142" i="9"/>
  <c r="R139" i="9"/>
  <c r="R138" i="9"/>
  <c r="R137" i="9"/>
  <c r="R129" i="9"/>
  <c r="R128" i="9"/>
  <c r="R127" i="9"/>
  <c r="R120" i="9"/>
  <c r="R119" i="9"/>
  <c r="R104" i="9"/>
  <c r="R94" i="9"/>
  <c r="R93" i="9"/>
  <c r="R89" i="9"/>
  <c r="R86" i="9"/>
  <c r="R85" i="9"/>
  <c r="R84" i="9"/>
  <c r="R76" i="9"/>
  <c r="R75" i="9"/>
  <c r="R74" i="9"/>
  <c r="R51" i="9"/>
  <c r="L248" i="9"/>
  <c r="L247" i="9"/>
  <c r="L246" i="9"/>
  <c r="L245" i="9"/>
  <c r="L244" i="9"/>
  <c r="L239" i="9"/>
  <c r="L238" i="9"/>
  <c r="L237" i="9"/>
  <c r="L236" i="9"/>
  <c r="L235" i="9"/>
  <c r="L146" i="9"/>
  <c r="L142" i="9"/>
  <c r="L141" i="9"/>
  <c r="L139" i="9"/>
  <c r="L138" i="9"/>
  <c r="L137" i="9"/>
  <c r="L129" i="9"/>
  <c r="L128" i="9"/>
  <c r="L127" i="9"/>
  <c r="L120" i="9"/>
  <c r="L119" i="9"/>
  <c r="L86" i="9"/>
  <c r="L85" i="9"/>
  <c r="L84" i="9"/>
  <c r="L89" i="9"/>
  <c r="L94" i="9"/>
  <c r="L93" i="9"/>
  <c r="R58" i="9"/>
  <c r="R57" i="9"/>
  <c r="R59" i="9"/>
  <c r="R60" i="9"/>
  <c r="P249" i="9"/>
  <c r="N243" i="9"/>
  <c r="O243" i="9" s="1"/>
  <c r="M243" i="9"/>
  <c r="J243" i="9"/>
  <c r="J242" i="9"/>
  <c r="J241" i="9"/>
  <c r="J240" i="9"/>
  <c r="S185" i="17" l="1"/>
  <c r="U185" i="17"/>
  <c r="V185" i="17" s="1"/>
  <c r="S189" i="17"/>
  <c r="U189" i="17"/>
  <c r="V189" i="17" s="1"/>
  <c r="S205" i="17"/>
  <c r="U205" i="17"/>
  <c r="V205" i="17" s="1"/>
  <c r="S214" i="17"/>
  <c r="U214" i="17"/>
  <c r="V214" i="17" s="1"/>
  <c r="S27" i="17"/>
  <c r="U27" i="17"/>
  <c r="V27" i="17" s="1"/>
  <c r="S44" i="17"/>
  <c r="U44" i="17"/>
  <c r="V44" i="17" s="1"/>
  <c r="S72" i="17"/>
  <c r="U72" i="17"/>
  <c r="V72" i="17" s="1"/>
  <c r="S105" i="17"/>
  <c r="U105" i="17"/>
  <c r="S116" i="17"/>
  <c r="U116" i="17"/>
  <c r="V116" i="17" s="1"/>
  <c r="S124" i="17"/>
  <c r="U124" i="17"/>
  <c r="V124" i="17" s="1"/>
  <c r="S132" i="17"/>
  <c r="U132" i="17"/>
  <c r="V132" i="17" s="1"/>
  <c r="S140" i="17"/>
  <c r="U140" i="17"/>
  <c r="V140" i="17" s="1"/>
  <c r="S148" i="17"/>
  <c r="U148" i="17"/>
  <c r="V148" i="17" s="1"/>
  <c r="S152" i="17"/>
  <c r="U152" i="17"/>
  <c r="V152" i="17" s="1"/>
  <c r="S156" i="17"/>
  <c r="U156" i="17"/>
  <c r="V156" i="17" s="1"/>
  <c r="S160" i="17"/>
  <c r="U160" i="17"/>
  <c r="V160" i="17" s="1"/>
  <c r="V170" i="17"/>
  <c r="S178" i="17"/>
  <c r="U178" i="17"/>
  <c r="V178" i="17" s="1"/>
  <c r="V16" i="17"/>
  <c r="S48" i="17"/>
  <c r="U48" i="17"/>
  <c r="V48" i="17" s="1"/>
  <c r="S53" i="17"/>
  <c r="U53" i="17"/>
  <c r="V53" i="17" s="1"/>
  <c r="S87" i="17"/>
  <c r="U87" i="17"/>
  <c r="S102" i="17"/>
  <c r="U102" i="17"/>
  <c r="V102" i="17" s="1"/>
  <c r="S115" i="17"/>
  <c r="U115" i="17"/>
  <c r="V115" i="17" s="1"/>
  <c r="S123" i="17"/>
  <c r="U123" i="17"/>
  <c r="V123" i="17" s="1"/>
  <c r="S131" i="17"/>
  <c r="U131" i="17"/>
  <c r="V131" i="17" s="1"/>
  <c r="S139" i="17"/>
  <c r="U139" i="17"/>
  <c r="V139" i="17" s="1"/>
  <c r="S147" i="17"/>
  <c r="U147" i="17"/>
  <c r="V147" i="17" s="1"/>
  <c r="S155" i="17"/>
  <c r="U155" i="17"/>
  <c r="V155" i="17" s="1"/>
  <c r="S163" i="17"/>
  <c r="U163" i="17"/>
  <c r="V163" i="17" s="1"/>
  <c r="S173" i="17"/>
  <c r="U173" i="17"/>
  <c r="V173" i="17" s="1"/>
  <c r="S177" i="17"/>
  <c r="U177" i="17"/>
  <c r="V177" i="17" s="1"/>
  <c r="S19" i="17"/>
  <c r="U19" i="17"/>
  <c r="V19" i="17" s="1"/>
  <c r="S35" i="17"/>
  <c r="U35" i="17"/>
  <c r="V35" i="17" s="1"/>
  <c r="V42" i="17"/>
  <c r="S47" i="17"/>
  <c r="U47" i="17"/>
  <c r="V47" i="17" s="1"/>
  <c r="S52" i="17"/>
  <c r="U52" i="17"/>
  <c r="V52" i="17" s="1"/>
  <c r="S70" i="17"/>
  <c r="U70" i="17"/>
  <c r="V70" i="17" s="1"/>
  <c r="S80" i="17"/>
  <c r="U80" i="17"/>
  <c r="V80" i="17" s="1"/>
  <c r="S98" i="17"/>
  <c r="U98" i="17"/>
  <c r="V98" i="17" s="1"/>
  <c r="S114" i="17"/>
  <c r="U114" i="17"/>
  <c r="S118" i="17"/>
  <c r="U118" i="17"/>
  <c r="V118" i="17" s="1"/>
  <c r="S122" i="17"/>
  <c r="U122" i="17"/>
  <c r="V122" i="17" s="1"/>
  <c r="S126" i="17"/>
  <c r="U126" i="17"/>
  <c r="V126" i="17" s="1"/>
  <c r="S130" i="17"/>
  <c r="U130" i="17"/>
  <c r="V130" i="17" s="1"/>
  <c r="S134" i="17"/>
  <c r="U134" i="17"/>
  <c r="V134" i="17" s="1"/>
  <c r="S138" i="17"/>
  <c r="U138" i="17"/>
  <c r="V138" i="17" s="1"/>
  <c r="S142" i="17"/>
  <c r="U142" i="17"/>
  <c r="V142" i="17" s="1"/>
  <c r="S146" i="17"/>
  <c r="U146" i="17"/>
  <c r="V146" i="17" s="1"/>
  <c r="S150" i="17"/>
  <c r="U150" i="17"/>
  <c r="V150" i="17" s="1"/>
  <c r="S154" i="17"/>
  <c r="U154" i="17"/>
  <c r="V154" i="17" s="1"/>
  <c r="S158" i="17"/>
  <c r="U158" i="17"/>
  <c r="V158" i="17" s="1"/>
  <c r="S162" i="17"/>
  <c r="U162" i="17"/>
  <c r="V162" i="17" s="1"/>
  <c r="S172" i="17"/>
  <c r="U172" i="17"/>
  <c r="V172" i="17" s="1"/>
  <c r="S176" i="17"/>
  <c r="U176" i="17"/>
  <c r="V176" i="17" s="1"/>
  <c r="S180" i="17"/>
  <c r="U180" i="17"/>
  <c r="V180" i="17" s="1"/>
  <c r="S184" i="17"/>
  <c r="U184" i="17"/>
  <c r="V184" i="17" s="1"/>
  <c r="S188" i="17"/>
  <c r="U188" i="17"/>
  <c r="V188" i="17" s="1"/>
  <c r="S204" i="17"/>
  <c r="U204" i="17"/>
  <c r="V204" i="17" s="1"/>
  <c r="S213" i="17"/>
  <c r="U213" i="17"/>
  <c r="V213" i="17" s="1"/>
  <c r="S17" i="17"/>
  <c r="U17" i="17"/>
  <c r="V17" i="17" s="1"/>
  <c r="V33" i="17"/>
  <c r="S50" i="17"/>
  <c r="U50" i="17"/>
  <c r="V50" i="17" s="1"/>
  <c r="S54" i="17"/>
  <c r="U54" i="17"/>
  <c r="V54" i="17" s="1"/>
  <c r="S78" i="17"/>
  <c r="U78" i="17"/>
  <c r="S88" i="17"/>
  <c r="U88" i="17"/>
  <c r="V88" i="17" s="1"/>
  <c r="S103" i="17"/>
  <c r="U103" i="17"/>
  <c r="V103" i="17" s="1"/>
  <c r="S120" i="17"/>
  <c r="U120" i="17"/>
  <c r="V120" i="17" s="1"/>
  <c r="S128" i="17"/>
  <c r="U128" i="17"/>
  <c r="V128" i="17" s="1"/>
  <c r="S136" i="17"/>
  <c r="U136" i="17"/>
  <c r="V136" i="17" s="1"/>
  <c r="S144" i="17"/>
  <c r="U144" i="17"/>
  <c r="V144" i="17" s="1"/>
  <c r="S164" i="17"/>
  <c r="U164" i="17"/>
  <c r="V164" i="17" s="1"/>
  <c r="S174" i="17"/>
  <c r="U174" i="17"/>
  <c r="V174" i="17" s="1"/>
  <c r="S182" i="17"/>
  <c r="U182" i="17"/>
  <c r="V182" i="17" s="1"/>
  <c r="S186" i="17"/>
  <c r="U186" i="17"/>
  <c r="V186" i="17" s="1"/>
  <c r="S190" i="17"/>
  <c r="U190" i="17"/>
  <c r="V190" i="17" s="1"/>
  <c r="S206" i="17"/>
  <c r="U206" i="17"/>
  <c r="V206" i="17" s="1"/>
  <c r="S211" i="17"/>
  <c r="U211" i="17"/>
  <c r="V211" i="17" s="1"/>
  <c r="S215" i="17"/>
  <c r="U215" i="17"/>
  <c r="V215" i="17" s="1"/>
  <c r="S26" i="17"/>
  <c r="U26" i="17"/>
  <c r="S43" i="17"/>
  <c r="U43" i="17"/>
  <c r="V43" i="17" s="1"/>
  <c r="S71" i="17"/>
  <c r="U71" i="17"/>
  <c r="V71" i="17" s="1"/>
  <c r="S119" i="17"/>
  <c r="U119" i="17"/>
  <c r="V119" i="17" s="1"/>
  <c r="S127" i="17"/>
  <c r="U127" i="17"/>
  <c r="V127" i="17" s="1"/>
  <c r="S135" i="17"/>
  <c r="U135" i="17"/>
  <c r="V135" i="17" s="1"/>
  <c r="S143" i="17"/>
  <c r="U143" i="17"/>
  <c r="V143" i="17" s="1"/>
  <c r="S151" i="17"/>
  <c r="U151" i="17"/>
  <c r="V151" i="17" s="1"/>
  <c r="S159" i="17"/>
  <c r="U159" i="17"/>
  <c r="V159" i="17" s="1"/>
  <c r="S181" i="17"/>
  <c r="U181" i="17"/>
  <c r="V181" i="17" s="1"/>
  <c r="S18" i="17"/>
  <c r="U18" i="17"/>
  <c r="V18" i="17" s="1"/>
  <c r="S34" i="17"/>
  <c r="U34" i="17"/>
  <c r="V34" i="17" s="1"/>
  <c r="S45" i="17"/>
  <c r="U45" i="17"/>
  <c r="V45" i="17" s="1"/>
  <c r="S51" i="17"/>
  <c r="U51" i="17"/>
  <c r="V51" i="17" s="1"/>
  <c r="S55" i="17"/>
  <c r="U55" i="17"/>
  <c r="V55" i="17" s="1"/>
  <c r="R64" i="17"/>
  <c r="U63" i="17"/>
  <c r="V69" i="17"/>
  <c r="U73" i="17"/>
  <c r="S79" i="17"/>
  <c r="U79" i="17"/>
  <c r="V79" i="17" s="1"/>
  <c r="S106" i="17"/>
  <c r="U106" i="17"/>
  <c r="V106" i="17" s="1"/>
  <c r="S117" i="17"/>
  <c r="U117" i="17"/>
  <c r="V117" i="17" s="1"/>
  <c r="S121" i="17"/>
  <c r="U121" i="17"/>
  <c r="V121" i="17" s="1"/>
  <c r="S125" i="17"/>
  <c r="U125" i="17"/>
  <c r="V125" i="17" s="1"/>
  <c r="S129" i="17"/>
  <c r="U129" i="17"/>
  <c r="V129" i="17" s="1"/>
  <c r="S133" i="17"/>
  <c r="U133" i="17"/>
  <c r="V133" i="17" s="1"/>
  <c r="S137" i="17"/>
  <c r="U137" i="17"/>
  <c r="V137" i="17" s="1"/>
  <c r="S141" i="17"/>
  <c r="U141" i="17"/>
  <c r="V141" i="17" s="1"/>
  <c r="S145" i="17"/>
  <c r="U145" i="17"/>
  <c r="V145" i="17" s="1"/>
  <c r="S149" i="17"/>
  <c r="U149" i="17"/>
  <c r="V149" i="17" s="1"/>
  <c r="S153" i="17"/>
  <c r="U153" i="17"/>
  <c r="V153" i="17" s="1"/>
  <c r="S157" i="17"/>
  <c r="U157" i="17"/>
  <c r="V157" i="17" s="1"/>
  <c r="S161" i="17"/>
  <c r="U161" i="17"/>
  <c r="V161" i="17" s="1"/>
  <c r="S171" i="17"/>
  <c r="U171" i="17"/>
  <c r="V171" i="17" s="1"/>
  <c r="S175" i="17"/>
  <c r="U175" i="17"/>
  <c r="V175" i="17" s="1"/>
  <c r="S179" i="17"/>
  <c r="U179" i="17"/>
  <c r="V179" i="17" s="1"/>
  <c r="S183" i="17"/>
  <c r="U183" i="17"/>
  <c r="V183" i="17" s="1"/>
  <c r="S187" i="17"/>
  <c r="U187" i="17"/>
  <c r="V187" i="17" s="1"/>
  <c r="S203" i="17"/>
  <c r="U203" i="17"/>
  <c r="S207" i="17"/>
  <c r="U207" i="17"/>
  <c r="V207" i="17" s="1"/>
  <c r="S212" i="17"/>
  <c r="U212" i="17"/>
  <c r="V212" i="17" s="1"/>
  <c r="S216" i="17"/>
  <c r="U216" i="17"/>
  <c r="V216" i="17" s="1"/>
  <c r="U11" i="17"/>
  <c r="V10" i="17"/>
  <c r="R198" i="17"/>
  <c r="R96" i="17"/>
  <c r="S170" i="17"/>
  <c r="R230" i="17"/>
  <c r="P232" i="17"/>
  <c r="R73" i="17"/>
  <c r="R56" i="17"/>
  <c r="S42" i="17"/>
  <c r="R20" i="17"/>
  <c r="R28" i="17"/>
  <c r="S25" i="17"/>
  <c r="S28" i="17" s="1"/>
  <c r="S95" i="17"/>
  <c r="S10" i="17"/>
  <c r="S11" i="17" s="1"/>
  <c r="R11" i="17"/>
  <c r="R36" i="17"/>
  <c r="S16" i="17"/>
  <c r="S33" i="17"/>
  <c r="S69" i="17"/>
  <c r="R89" i="17"/>
  <c r="S86" i="17"/>
  <c r="R81" i="17"/>
  <c r="S63" i="17"/>
  <c r="S64" i="17" s="1"/>
  <c r="R165" i="17"/>
  <c r="R243" i="9"/>
  <c r="S243" i="9" s="1"/>
  <c r="S73" i="17" l="1"/>
  <c r="S81" i="17"/>
  <c r="S165" i="17"/>
  <c r="S89" i="17"/>
  <c r="S20" i="17"/>
  <c r="U36" i="17"/>
  <c r="U28" i="17"/>
  <c r="V26" i="17"/>
  <c r="V28" i="17" s="1"/>
  <c r="V56" i="17"/>
  <c r="U20" i="17"/>
  <c r="U198" i="17"/>
  <c r="S198" i="17"/>
  <c r="V73" i="17"/>
  <c r="V36" i="17"/>
  <c r="V20" i="17"/>
  <c r="V198" i="17"/>
  <c r="U56" i="17"/>
  <c r="S56" i="17"/>
  <c r="V203" i="17"/>
  <c r="V230" i="17" s="1"/>
  <c r="U230" i="17"/>
  <c r="S36" i="17"/>
  <c r="S96" i="17"/>
  <c r="U96" i="17"/>
  <c r="V96" i="17" s="1"/>
  <c r="V63" i="17"/>
  <c r="V64" i="17" s="1"/>
  <c r="U64" i="17"/>
  <c r="V78" i="17"/>
  <c r="V81" i="17" s="1"/>
  <c r="U81" i="17"/>
  <c r="V114" i="17"/>
  <c r="V165" i="17" s="1"/>
  <c r="U165" i="17"/>
  <c r="U89" i="17"/>
  <c r="V87" i="17"/>
  <c r="V89" i="17" s="1"/>
  <c r="U109" i="17"/>
  <c r="V105" i="17"/>
  <c r="V11" i="17"/>
  <c r="S109" i="17"/>
  <c r="R109" i="17"/>
  <c r="R232" i="17" s="1"/>
  <c r="R234" i="17" s="1"/>
  <c r="J136" i="9"/>
  <c r="J110" i="9"/>
  <c r="U232" i="17" l="1"/>
  <c r="R235" i="17" s="1"/>
  <c r="R236" i="17" s="1"/>
  <c r="V109" i="17"/>
  <c r="V232" i="17" s="1"/>
  <c r="S230" i="17"/>
  <c r="S232" i="17" s="1"/>
  <c r="P153" i="15"/>
  <c r="P52" i="9"/>
  <c r="P61" i="9"/>
  <c r="P69" i="9"/>
  <c r="P77" i="9"/>
  <c r="P97" i="9"/>
  <c r="P105" i="9"/>
  <c r="P114" i="9"/>
  <c r="P122" i="9"/>
  <c r="P130" i="9"/>
  <c r="P148" i="9"/>
  <c r="P204" i="9"/>
  <c r="P230" i="9"/>
  <c r="M84" i="9"/>
  <c r="M68" i="9"/>
  <c r="M153" i="9"/>
  <c r="M145" i="9"/>
  <c r="M144" i="9"/>
  <c r="M141" i="9"/>
  <c r="M136" i="9"/>
  <c r="M121" i="9"/>
  <c r="M113" i="9"/>
  <c r="M112" i="9"/>
  <c r="M111" i="9"/>
  <c r="M110" i="9"/>
  <c r="M96" i="9"/>
  <c r="M95" i="9"/>
  <c r="M92" i="9"/>
  <c r="M91" i="9"/>
  <c r="M88" i="9"/>
  <c r="M83" i="9"/>
  <c r="M60" i="9"/>
  <c r="L60" i="9" s="1"/>
  <c r="M59" i="9"/>
  <c r="M58" i="9"/>
  <c r="M57" i="9"/>
  <c r="R237" i="17" l="1"/>
  <c r="P251" i="9"/>
  <c r="N60" i="9" l="1"/>
  <c r="N58" i="9"/>
  <c r="M51" i="9"/>
  <c r="L51" i="9" s="1"/>
  <c r="N51" i="9"/>
  <c r="S51" i="9" s="1"/>
  <c r="N57" i="9"/>
  <c r="J51" i="9"/>
  <c r="L68" i="9"/>
  <c r="L152" i="15" l="1"/>
  <c r="N152" i="15" s="1"/>
  <c r="Q152" i="15" s="1"/>
  <c r="R152" i="15" s="1"/>
  <c r="J152" i="15"/>
  <c r="L151" i="15"/>
  <c r="J151" i="15"/>
  <c r="L150" i="15"/>
  <c r="M150" i="15" s="1"/>
  <c r="O150" i="15" s="1"/>
  <c r="J150" i="15"/>
  <c r="L149" i="15"/>
  <c r="M149" i="15" s="1"/>
  <c r="O149" i="15" s="1"/>
  <c r="J149" i="15"/>
  <c r="L148" i="15"/>
  <c r="N148" i="15" s="1"/>
  <c r="Q148" i="15" s="1"/>
  <c r="R148" i="15" s="1"/>
  <c r="J148" i="15"/>
  <c r="L147" i="15"/>
  <c r="J147" i="15"/>
  <c r="L146" i="15"/>
  <c r="M146" i="15" s="1"/>
  <c r="O146" i="15" s="1"/>
  <c r="J146" i="15"/>
  <c r="L145" i="15"/>
  <c r="N145" i="15" s="1"/>
  <c r="Q145" i="15" s="1"/>
  <c r="R145" i="15" s="1"/>
  <c r="J145" i="15"/>
  <c r="L144" i="15"/>
  <c r="N144" i="15" s="1"/>
  <c r="Q144" i="15" s="1"/>
  <c r="R144" i="15" s="1"/>
  <c r="J144" i="15"/>
  <c r="L143" i="15"/>
  <c r="J143" i="15"/>
  <c r="L142" i="15"/>
  <c r="M142" i="15" s="1"/>
  <c r="O142" i="15" s="1"/>
  <c r="J142" i="15"/>
  <c r="L141" i="15"/>
  <c r="N141" i="15" s="1"/>
  <c r="Q141" i="15" s="1"/>
  <c r="R141" i="15" s="1"/>
  <c r="J141" i="15"/>
  <c r="L140" i="15"/>
  <c r="N140" i="15" s="1"/>
  <c r="Q140" i="15" s="1"/>
  <c r="R140" i="15" s="1"/>
  <c r="J140" i="15"/>
  <c r="L139" i="15"/>
  <c r="J139" i="15"/>
  <c r="L138" i="15"/>
  <c r="M138" i="15" s="1"/>
  <c r="O138" i="15" s="1"/>
  <c r="J138" i="15"/>
  <c r="L137" i="15"/>
  <c r="N137" i="15" s="1"/>
  <c r="Q137" i="15" s="1"/>
  <c r="R137" i="15" s="1"/>
  <c r="J137" i="15"/>
  <c r="L136" i="15"/>
  <c r="N136" i="15" s="1"/>
  <c r="Q136" i="15" s="1"/>
  <c r="R136" i="15" s="1"/>
  <c r="J136" i="15"/>
  <c r="L135" i="15"/>
  <c r="J135" i="15"/>
  <c r="L134" i="15"/>
  <c r="M134" i="15" s="1"/>
  <c r="O134" i="15" s="1"/>
  <c r="J134" i="15"/>
  <c r="L133" i="15"/>
  <c r="M133" i="15" s="1"/>
  <c r="O133" i="15" s="1"/>
  <c r="J133" i="15"/>
  <c r="L132" i="15"/>
  <c r="N132" i="15" s="1"/>
  <c r="Q132" i="15" s="1"/>
  <c r="R132" i="15" s="1"/>
  <c r="J132" i="15"/>
  <c r="L131" i="15"/>
  <c r="J131" i="15"/>
  <c r="L130" i="15"/>
  <c r="M130" i="15" s="1"/>
  <c r="O130" i="15" s="1"/>
  <c r="J130" i="15"/>
  <c r="L129" i="15"/>
  <c r="N129" i="15" s="1"/>
  <c r="Q129" i="15" s="1"/>
  <c r="R129" i="15" s="1"/>
  <c r="J129" i="15"/>
  <c r="L128" i="15"/>
  <c r="N128" i="15" s="1"/>
  <c r="Q128" i="15" s="1"/>
  <c r="R128" i="15" s="1"/>
  <c r="J128" i="15"/>
  <c r="L127" i="15"/>
  <c r="J127" i="15"/>
  <c r="L126" i="15"/>
  <c r="M126" i="15" s="1"/>
  <c r="O126" i="15" s="1"/>
  <c r="J126" i="15"/>
  <c r="L125" i="15"/>
  <c r="N125" i="15" s="1"/>
  <c r="Q125" i="15" s="1"/>
  <c r="R125" i="15" s="1"/>
  <c r="J125" i="15"/>
  <c r="L124" i="15"/>
  <c r="N124" i="15" s="1"/>
  <c r="Q124" i="15" s="1"/>
  <c r="R124" i="15" s="1"/>
  <c r="J124" i="15"/>
  <c r="L123" i="15"/>
  <c r="J123" i="15"/>
  <c r="L122" i="15"/>
  <c r="M122" i="15" s="1"/>
  <c r="O122" i="15" s="1"/>
  <c r="J122" i="15"/>
  <c r="L121" i="15"/>
  <c r="M121" i="15" s="1"/>
  <c r="O121" i="15" s="1"/>
  <c r="J121" i="15"/>
  <c r="L120" i="15"/>
  <c r="N120" i="15" s="1"/>
  <c r="Q120" i="15" s="1"/>
  <c r="R120" i="15" s="1"/>
  <c r="J120" i="15"/>
  <c r="L119" i="15"/>
  <c r="J119" i="15"/>
  <c r="L118" i="15"/>
  <c r="M118" i="15" s="1"/>
  <c r="O118" i="15" s="1"/>
  <c r="J118" i="15"/>
  <c r="L117" i="15"/>
  <c r="M117" i="15" s="1"/>
  <c r="O117" i="15" s="1"/>
  <c r="J117" i="15"/>
  <c r="L116" i="15"/>
  <c r="N116" i="15" s="1"/>
  <c r="Q116" i="15" s="1"/>
  <c r="R116" i="15" s="1"/>
  <c r="J116" i="15"/>
  <c r="L115" i="15"/>
  <c r="J115" i="15"/>
  <c r="N114" i="15"/>
  <c r="Q114" i="15" s="1"/>
  <c r="R114" i="15" s="1"/>
  <c r="L114" i="15"/>
  <c r="M114" i="15" s="1"/>
  <c r="O114" i="15" s="1"/>
  <c r="J114" i="15"/>
  <c r="L113" i="15"/>
  <c r="N113" i="15" s="1"/>
  <c r="Q113" i="15" s="1"/>
  <c r="R113" i="15" s="1"/>
  <c r="J113" i="15"/>
  <c r="L112" i="15"/>
  <c r="N112" i="15" s="1"/>
  <c r="Q112" i="15" s="1"/>
  <c r="R112" i="15" s="1"/>
  <c r="J112" i="15"/>
  <c r="L111" i="15"/>
  <c r="J111" i="15"/>
  <c r="L110" i="15"/>
  <c r="M110" i="15" s="1"/>
  <c r="O110" i="15" s="1"/>
  <c r="J110" i="15"/>
  <c r="L109" i="15"/>
  <c r="N109" i="15" s="1"/>
  <c r="Q109" i="15" s="1"/>
  <c r="R109" i="15" s="1"/>
  <c r="J109" i="15"/>
  <c r="L108" i="15"/>
  <c r="N108" i="15" s="1"/>
  <c r="Q108" i="15" s="1"/>
  <c r="R108" i="15" s="1"/>
  <c r="J108" i="15"/>
  <c r="L107" i="15"/>
  <c r="J107" i="15"/>
  <c r="L106" i="15"/>
  <c r="M106" i="15" s="1"/>
  <c r="O106" i="15" s="1"/>
  <c r="J106" i="15"/>
  <c r="L105" i="15"/>
  <c r="M105" i="15" s="1"/>
  <c r="O105" i="15" s="1"/>
  <c r="J105" i="15"/>
  <c r="L104" i="15"/>
  <c r="N104" i="15" s="1"/>
  <c r="Q104" i="15" s="1"/>
  <c r="R104" i="15" s="1"/>
  <c r="J104" i="15"/>
  <c r="L103" i="15"/>
  <c r="J103" i="15"/>
  <c r="L102" i="15"/>
  <c r="M102" i="15" s="1"/>
  <c r="O102" i="15" s="1"/>
  <c r="J102" i="15"/>
  <c r="L101" i="15"/>
  <c r="N101" i="15" s="1"/>
  <c r="Q101" i="15" s="1"/>
  <c r="R101" i="15" s="1"/>
  <c r="J101" i="15"/>
  <c r="L100" i="15"/>
  <c r="N100" i="15" s="1"/>
  <c r="Q100" i="15" s="1"/>
  <c r="R100" i="15" s="1"/>
  <c r="J100" i="15"/>
  <c r="L99" i="15"/>
  <c r="J99" i="15"/>
  <c r="L98" i="15"/>
  <c r="M98" i="15" s="1"/>
  <c r="O98" i="15" s="1"/>
  <c r="J98" i="15"/>
  <c r="L97" i="15"/>
  <c r="N97" i="15" s="1"/>
  <c r="Q97" i="15" s="1"/>
  <c r="R97" i="15" s="1"/>
  <c r="J97" i="15"/>
  <c r="L96" i="15"/>
  <c r="N96" i="15" s="1"/>
  <c r="Q96" i="15" s="1"/>
  <c r="R96" i="15" s="1"/>
  <c r="J96" i="15"/>
  <c r="L95" i="15"/>
  <c r="J95" i="15"/>
  <c r="L94" i="15"/>
  <c r="M94" i="15" s="1"/>
  <c r="O94" i="15" s="1"/>
  <c r="J94" i="15"/>
  <c r="L93" i="15"/>
  <c r="N93" i="15" s="1"/>
  <c r="Q93" i="15" s="1"/>
  <c r="R93" i="15" s="1"/>
  <c r="J93" i="15"/>
  <c r="L92" i="15"/>
  <c r="N92" i="15" s="1"/>
  <c r="Q92" i="15" s="1"/>
  <c r="R92" i="15" s="1"/>
  <c r="J92" i="15"/>
  <c r="L91" i="15"/>
  <c r="J91" i="15"/>
  <c r="L90" i="15"/>
  <c r="M90" i="15" s="1"/>
  <c r="O90" i="15" s="1"/>
  <c r="J90" i="15"/>
  <c r="L89" i="15"/>
  <c r="M89" i="15" s="1"/>
  <c r="O89" i="15" s="1"/>
  <c r="J89" i="15"/>
  <c r="L88" i="15"/>
  <c r="N88" i="15" s="1"/>
  <c r="Q88" i="15" s="1"/>
  <c r="R88" i="15" s="1"/>
  <c r="J88" i="15"/>
  <c r="L87" i="15"/>
  <c r="J87" i="15"/>
  <c r="L86" i="15"/>
  <c r="N86" i="15" s="1"/>
  <c r="Q86" i="15" s="1"/>
  <c r="R86" i="15" s="1"/>
  <c r="J86" i="15"/>
  <c r="L85" i="15"/>
  <c r="N85" i="15" s="1"/>
  <c r="Q85" i="15" s="1"/>
  <c r="R85" i="15" s="1"/>
  <c r="J85" i="15"/>
  <c r="L84" i="15"/>
  <c r="N84" i="15" s="1"/>
  <c r="Q84" i="15" s="1"/>
  <c r="R84" i="15" s="1"/>
  <c r="J84" i="15"/>
  <c r="L83" i="15"/>
  <c r="M83" i="15" s="1"/>
  <c r="O83" i="15" s="1"/>
  <c r="J83" i="15"/>
  <c r="L82" i="15"/>
  <c r="N82" i="15" s="1"/>
  <c r="Q82" i="15" s="1"/>
  <c r="R82" i="15" s="1"/>
  <c r="J82" i="15"/>
  <c r="L81" i="15"/>
  <c r="N81" i="15" s="1"/>
  <c r="Q81" i="15" s="1"/>
  <c r="R81" i="15" s="1"/>
  <c r="J81" i="15"/>
  <c r="L80" i="15"/>
  <c r="M80" i="15" s="1"/>
  <c r="O80" i="15" s="1"/>
  <c r="J80" i="15"/>
  <c r="L79" i="15"/>
  <c r="M79" i="15" s="1"/>
  <c r="O79" i="15" s="1"/>
  <c r="J79" i="15"/>
  <c r="L78" i="15"/>
  <c r="N78" i="15" s="1"/>
  <c r="Q78" i="15" s="1"/>
  <c r="R78" i="15" s="1"/>
  <c r="J78" i="15"/>
  <c r="L77" i="15"/>
  <c r="N77" i="15" s="1"/>
  <c r="Q77" i="15" s="1"/>
  <c r="R77" i="15" s="1"/>
  <c r="J77" i="15"/>
  <c r="L76" i="15"/>
  <c r="N76" i="15" s="1"/>
  <c r="Q76" i="15" s="1"/>
  <c r="R76" i="15" s="1"/>
  <c r="J76" i="15"/>
  <c r="L75" i="15"/>
  <c r="N75" i="15" s="1"/>
  <c r="Q75" i="15" s="1"/>
  <c r="R75" i="15" s="1"/>
  <c r="J75" i="15"/>
  <c r="L74" i="15"/>
  <c r="N74" i="15" s="1"/>
  <c r="Q74" i="15" s="1"/>
  <c r="R74" i="15" s="1"/>
  <c r="J74" i="15"/>
  <c r="L73" i="15"/>
  <c r="N73" i="15" s="1"/>
  <c r="Q73" i="15" s="1"/>
  <c r="R73" i="15" s="1"/>
  <c r="J73" i="15"/>
  <c r="L72" i="15"/>
  <c r="N72" i="15" s="1"/>
  <c r="Q72" i="15" s="1"/>
  <c r="R72" i="15" s="1"/>
  <c r="J72" i="15"/>
  <c r="L71" i="15"/>
  <c r="N71" i="15" s="1"/>
  <c r="Q71" i="15" s="1"/>
  <c r="R71" i="15" s="1"/>
  <c r="J71" i="15"/>
  <c r="L70" i="15"/>
  <c r="N70" i="15" s="1"/>
  <c r="Q70" i="15" s="1"/>
  <c r="R70" i="15" s="1"/>
  <c r="J70" i="15"/>
  <c r="L69" i="15"/>
  <c r="N69" i="15" s="1"/>
  <c r="Q69" i="15" s="1"/>
  <c r="R69" i="15" s="1"/>
  <c r="J69" i="15"/>
  <c r="L68" i="15"/>
  <c r="M68" i="15" s="1"/>
  <c r="O68" i="15" s="1"/>
  <c r="J68" i="15"/>
  <c r="L67" i="15"/>
  <c r="M67" i="15" s="1"/>
  <c r="O67" i="15" s="1"/>
  <c r="J67" i="15"/>
  <c r="L66" i="15"/>
  <c r="N66" i="15" s="1"/>
  <c r="Q66" i="15" s="1"/>
  <c r="R66" i="15" s="1"/>
  <c r="J66" i="15"/>
  <c r="L65" i="15"/>
  <c r="N65" i="15" s="1"/>
  <c r="Q65" i="15" s="1"/>
  <c r="R65" i="15" s="1"/>
  <c r="J65" i="15"/>
  <c r="L64" i="15"/>
  <c r="M64" i="15" s="1"/>
  <c r="O64" i="15" s="1"/>
  <c r="J64" i="15"/>
  <c r="L63" i="15"/>
  <c r="M63" i="15" s="1"/>
  <c r="O63" i="15" s="1"/>
  <c r="J63" i="15"/>
  <c r="L62" i="15"/>
  <c r="N62" i="15" s="1"/>
  <c r="Q62" i="15" s="1"/>
  <c r="R62" i="15" s="1"/>
  <c r="J62" i="15"/>
  <c r="L61" i="15"/>
  <c r="N61" i="15" s="1"/>
  <c r="Q61" i="15" s="1"/>
  <c r="R61" i="15" s="1"/>
  <c r="J61" i="15"/>
  <c r="L60" i="15"/>
  <c r="N60" i="15" s="1"/>
  <c r="Q60" i="15" s="1"/>
  <c r="R60" i="15" s="1"/>
  <c r="J60" i="15"/>
  <c r="L59" i="15"/>
  <c r="N59" i="15" s="1"/>
  <c r="Q59" i="15" s="1"/>
  <c r="R59" i="15" s="1"/>
  <c r="J59" i="15"/>
  <c r="L58" i="15"/>
  <c r="N58" i="15" s="1"/>
  <c r="Q58" i="15" s="1"/>
  <c r="R58" i="15" s="1"/>
  <c r="J58" i="15"/>
  <c r="L57" i="15"/>
  <c r="N57" i="15" s="1"/>
  <c r="Q57" i="15" s="1"/>
  <c r="R57" i="15" s="1"/>
  <c r="J57" i="15"/>
  <c r="L56" i="15"/>
  <c r="N56" i="15" s="1"/>
  <c r="Q56" i="15" s="1"/>
  <c r="R56" i="15" s="1"/>
  <c r="J56" i="15"/>
  <c r="L55" i="15"/>
  <c r="N55" i="15" s="1"/>
  <c r="Q55" i="15" s="1"/>
  <c r="R55" i="15" s="1"/>
  <c r="J55" i="15"/>
  <c r="L54" i="15"/>
  <c r="N54" i="15" s="1"/>
  <c r="Q54" i="15" s="1"/>
  <c r="R54" i="15" s="1"/>
  <c r="J54" i="15"/>
  <c r="L53" i="15"/>
  <c r="N53" i="15" s="1"/>
  <c r="Q53" i="15" s="1"/>
  <c r="R53" i="15" s="1"/>
  <c r="J53" i="15"/>
  <c r="L52" i="15"/>
  <c r="N52" i="15" s="1"/>
  <c r="Q52" i="15" s="1"/>
  <c r="R52" i="15" s="1"/>
  <c r="J52" i="15"/>
  <c r="L51" i="15"/>
  <c r="N51" i="15" s="1"/>
  <c r="Q51" i="15" s="1"/>
  <c r="R51" i="15" s="1"/>
  <c r="J51" i="15"/>
  <c r="L50" i="15"/>
  <c r="N50" i="15" s="1"/>
  <c r="Q50" i="15" s="1"/>
  <c r="R50" i="15" s="1"/>
  <c r="J50" i="15"/>
  <c r="L49" i="15"/>
  <c r="N49" i="15" s="1"/>
  <c r="Q49" i="15" s="1"/>
  <c r="J49" i="15"/>
  <c r="L48" i="15"/>
  <c r="M48" i="15" s="1"/>
  <c r="O48" i="15" s="1"/>
  <c r="J48" i="15"/>
  <c r="L47" i="15"/>
  <c r="M47" i="15" s="1"/>
  <c r="O47" i="15" s="1"/>
  <c r="J47" i="15"/>
  <c r="J209" i="9"/>
  <c r="J210" i="9"/>
  <c r="J211" i="9"/>
  <c r="J212" i="9"/>
  <c r="J213" i="9"/>
  <c r="J214" i="9"/>
  <c r="J215" i="9"/>
  <c r="M84" i="15" l="1"/>
  <c r="O84" i="15" s="1"/>
  <c r="N68" i="15"/>
  <c r="Q68" i="15" s="1"/>
  <c r="R68" i="15" s="1"/>
  <c r="N83" i="15"/>
  <c r="Q83" i="15" s="1"/>
  <c r="R83" i="15" s="1"/>
  <c r="R49" i="15"/>
  <c r="N67" i="15"/>
  <c r="Q67" i="15" s="1"/>
  <c r="R67" i="15" s="1"/>
  <c r="M97" i="15"/>
  <c r="O97" i="15" s="1"/>
  <c r="N134" i="15"/>
  <c r="Q134" i="15" s="1"/>
  <c r="R134" i="15" s="1"/>
  <c r="N149" i="15"/>
  <c r="Q149" i="15" s="1"/>
  <c r="R149" i="15" s="1"/>
  <c r="O51" i="15"/>
  <c r="M52" i="15"/>
  <c r="O52" i="15" s="1"/>
  <c r="M55" i="15"/>
  <c r="O55" i="15" s="1"/>
  <c r="N133" i="15"/>
  <c r="Q133" i="15" s="1"/>
  <c r="R133" i="15" s="1"/>
  <c r="N146" i="15"/>
  <c r="Q146" i="15" s="1"/>
  <c r="R146" i="15" s="1"/>
  <c r="N48" i="15"/>
  <c r="Q48" i="15" s="1"/>
  <c r="R48" i="15" s="1"/>
  <c r="M71" i="15"/>
  <c r="O71" i="15" s="1"/>
  <c r="N117" i="15"/>
  <c r="Q117" i="15" s="1"/>
  <c r="R117" i="15" s="1"/>
  <c r="N64" i="15"/>
  <c r="Q64" i="15" s="1"/>
  <c r="R64" i="15" s="1"/>
  <c r="N80" i="15"/>
  <c r="Q80" i="15" s="1"/>
  <c r="R80" i="15" s="1"/>
  <c r="N89" i="15"/>
  <c r="Q89" i="15" s="1"/>
  <c r="R89" i="15" s="1"/>
  <c r="M96" i="15"/>
  <c r="O96" i="15" s="1"/>
  <c r="M113" i="15"/>
  <c r="O113" i="15" s="1"/>
  <c r="N130" i="15"/>
  <c r="Q130" i="15" s="1"/>
  <c r="R130" i="15" s="1"/>
  <c r="M145" i="15"/>
  <c r="O145" i="15" s="1"/>
  <c r="N63" i="15"/>
  <c r="Q63" i="15" s="1"/>
  <c r="R63" i="15" s="1"/>
  <c r="N79" i="15"/>
  <c r="Q79" i="15" s="1"/>
  <c r="R79" i="15" s="1"/>
  <c r="M101" i="15"/>
  <c r="O101" i="15" s="1"/>
  <c r="N102" i="15"/>
  <c r="Q102" i="15" s="1"/>
  <c r="R102" i="15" s="1"/>
  <c r="N105" i="15"/>
  <c r="Q105" i="15" s="1"/>
  <c r="R105" i="15" s="1"/>
  <c r="M112" i="15"/>
  <c r="O112" i="15" s="1"/>
  <c r="M129" i="15"/>
  <c r="O129" i="15" s="1"/>
  <c r="M144" i="15"/>
  <c r="O144" i="15" s="1"/>
  <c r="M56" i="15"/>
  <c r="O56" i="15" s="1"/>
  <c r="M72" i="15"/>
  <c r="O72" i="15" s="1"/>
  <c r="N98" i="15"/>
  <c r="Q98" i="15" s="1"/>
  <c r="R98" i="15" s="1"/>
  <c r="N118" i="15"/>
  <c r="Q118" i="15" s="1"/>
  <c r="R118" i="15" s="1"/>
  <c r="N121" i="15"/>
  <c r="Q121" i="15" s="1"/>
  <c r="R121" i="15" s="1"/>
  <c r="M128" i="15"/>
  <c r="O128" i="15" s="1"/>
  <c r="N150" i="15"/>
  <c r="Q150" i="15" s="1"/>
  <c r="R150" i="15" s="1"/>
  <c r="M59" i="15"/>
  <c r="O59" i="15" s="1"/>
  <c r="M60" i="15"/>
  <c r="O60" i="15" s="1"/>
  <c r="M75" i="15"/>
  <c r="O75" i="15" s="1"/>
  <c r="M76" i="15"/>
  <c r="O76" i="15" s="1"/>
  <c r="M93" i="15"/>
  <c r="O93" i="15" s="1"/>
  <c r="M109" i="15"/>
  <c r="O109" i="15" s="1"/>
  <c r="M125" i="15"/>
  <c r="O125" i="15" s="1"/>
  <c r="M141" i="15"/>
  <c r="O141" i="15" s="1"/>
  <c r="M88" i="15"/>
  <c r="O88" i="15" s="1"/>
  <c r="N90" i="15"/>
  <c r="Q90" i="15" s="1"/>
  <c r="R90" i="15" s="1"/>
  <c r="N94" i="15"/>
  <c r="Q94" i="15" s="1"/>
  <c r="R94" i="15" s="1"/>
  <c r="M104" i="15"/>
  <c r="O104" i="15" s="1"/>
  <c r="N106" i="15"/>
  <c r="Q106" i="15" s="1"/>
  <c r="R106" i="15" s="1"/>
  <c r="N110" i="15"/>
  <c r="Q110" i="15" s="1"/>
  <c r="R110" i="15" s="1"/>
  <c r="M120" i="15"/>
  <c r="O120" i="15" s="1"/>
  <c r="N122" i="15"/>
  <c r="Q122" i="15" s="1"/>
  <c r="R122" i="15" s="1"/>
  <c r="N126" i="15"/>
  <c r="Q126" i="15" s="1"/>
  <c r="R126" i="15" s="1"/>
  <c r="M136" i="15"/>
  <c r="O136" i="15" s="1"/>
  <c r="M137" i="15"/>
  <c r="O137" i="15" s="1"/>
  <c r="N138" i="15"/>
  <c r="Q138" i="15" s="1"/>
  <c r="R138" i="15" s="1"/>
  <c r="N142" i="15"/>
  <c r="Q142" i="15" s="1"/>
  <c r="R142" i="15" s="1"/>
  <c r="M152" i="15"/>
  <c r="O152" i="15" s="1"/>
  <c r="M50" i="15"/>
  <c r="O50" i="15" s="1"/>
  <c r="M54" i="15"/>
  <c r="O54" i="15" s="1"/>
  <c r="M58" i="15"/>
  <c r="O58" i="15" s="1"/>
  <c r="M62" i="15"/>
  <c r="O62" i="15" s="1"/>
  <c r="M66" i="15"/>
  <c r="O66" i="15" s="1"/>
  <c r="M70" i="15"/>
  <c r="O70" i="15" s="1"/>
  <c r="M74" i="15"/>
  <c r="O74" i="15" s="1"/>
  <c r="M78" i="15"/>
  <c r="O78" i="15" s="1"/>
  <c r="M82" i="15"/>
  <c r="O82" i="15" s="1"/>
  <c r="M86" i="15"/>
  <c r="O86" i="15" s="1"/>
  <c r="N91" i="15"/>
  <c r="Q91" i="15" s="1"/>
  <c r="R91" i="15" s="1"/>
  <c r="M91" i="15"/>
  <c r="O91" i="15" s="1"/>
  <c r="N99" i="15"/>
  <c r="Q99" i="15" s="1"/>
  <c r="R99" i="15" s="1"/>
  <c r="M99" i="15"/>
  <c r="O99" i="15" s="1"/>
  <c r="N107" i="15"/>
  <c r="Q107" i="15" s="1"/>
  <c r="R107" i="15" s="1"/>
  <c r="M107" i="15"/>
  <c r="O107" i="15" s="1"/>
  <c r="N115" i="15"/>
  <c r="Q115" i="15" s="1"/>
  <c r="R115" i="15" s="1"/>
  <c r="M115" i="15"/>
  <c r="O115" i="15" s="1"/>
  <c r="N123" i="15"/>
  <c r="Q123" i="15" s="1"/>
  <c r="R123" i="15" s="1"/>
  <c r="M123" i="15"/>
  <c r="O123" i="15" s="1"/>
  <c r="N131" i="15"/>
  <c r="Q131" i="15" s="1"/>
  <c r="R131" i="15" s="1"/>
  <c r="M131" i="15"/>
  <c r="O131" i="15" s="1"/>
  <c r="N139" i="15"/>
  <c r="Q139" i="15" s="1"/>
  <c r="R139" i="15" s="1"/>
  <c r="M139" i="15"/>
  <c r="O139" i="15" s="1"/>
  <c r="N147" i="15"/>
  <c r="Q147" i="15" s="1"/>
  <c r="R147" i="15" s="1"/>
  <c r="M147" i="15"/>
  <c r="O147" i="15" s="1"/>
  <c r="M49" i="15"/>
  <c r="O49" i="15" s="1"/>
  <c r="M53" i="15"/>
  <c r="O53" i="15" s="1"/>
  <c r="M57" i="15"/>
  <c r="O57" i="15" s="1"/>
  <c r="M61" i="15"/>
  <c r="O61" i="15" s="1"/>
  <c r="M65" i="15"/>
  <c r="O65" i="15" s="1"/>
  <c r="M69" i="15"/>
  <c r="O69" i="15" s="1"/>
  <c r="M73" i="15"/>
  <c r="O73" i="15" s="1"/>
  <c r="M77" i="15"/>
  <c r="O77" i="15" s="1"/>
  <c r="M81" i="15"/>
  <c r="O81" i="15" s="1"/>
  <c r="M85" i="15"/>
  <c r="O85" i="15" s="1"/>
  <c r="M92" i="15"/>
  <c r="O92" i="15" s="1"/>
  <c r="M100" i="15"/>
  <c r="O100" i="15" s="1"/>
  <c r="M108" i="15"/>
  <c r="O108" i="15" s="1"/>
  <c r="M116" i="15"/>
  <c r="O116" i="15" s="1"/>
  <c r="M124" i="15"/>
  <c r="O124" i="15" s="1"/>
  <c r="M132" i="15"/>
  <c r="O132" i="15" s="1"/>
  <c r="M140" i="15"/>
  <c r="O140" i="15" s="1"/>
  <c r="M148" i="15"/>
  <c r="O148" i="15" s="1"/>
  <c r="N87" i="15"/>
  <c r="Q87" i="15" s="1"/>
  <c r="R87" i="15" s="1"/>
  <c r="M87" i="15"/>
  <c r="O87" i="15" s="1"/>
  <c r="N95" i="15"/>
  <c r="Q95" i="15" s="1"/>
  <c r="R95" i="15" s="1"/>
  <c r="M95" i="15"/>
  <c r="O95" i="15" s="1"/>
  <c r="N103" i="15"/>
  <c r="Q103" i="15" s="1"/>
  <c r="R103" i="15" s="1"/>
  <c r="M103" i="15"/>
  <c r="O103" i="15" s="1"/>
  <c r="N111" i="15"/>
  <c r="Q111" i="15" s="1"/>
  <c r="R111" i="15" s="1"/>
  <c r="M111" i="15"/>
  <c r="O111" i="15" s="1"/>
  <c r="N119" i="15"/>
  <c r="Q119" i="15" s="1"/>
  <c r="R119" i="15" s="1"/>
  <c r="M119" i="15"/>
  <c r="O119" i="15" s="1"/>
  <c r="N127" i="15"/>
  <c r="Q127" i="15" s="1"/>
  <c r="R127" i="15" s="1"/>
  <c r="M127" i="15"/>
  <c r="O127" i="15" s="1"/>
  <c r="N135" i="15"/>
  <c r="Q135" i="15" s="1"/>
  <c r="R135" i="15" s="1"/>
  <c r="M135" i="15"/>
  <c r="O135" i="15" s="1"/>
  <c r="N143" i="15"/>
  <c r="Q143" i="15" s="1"/>
  <c r="R143" i="15" s="1"/>
  <c r="M143" i="15"/>
  <c r="O143" i="15" s="1"/>
  <c r="N151" i="15"/>
  <c r="Q151" i="15" s="1"/>
  <c r="R151" i="15" s="1"/>
  <c r="M151" i="15"/>
  <c r="O151" i="15" s="1"/>
  <c r="N47" i="15"/>
  <c r="Q47" i="15" s="1"/>
  <c r="R47" i="15" s="1"/>
  <c r="L405" i="8"/>
  <c r="N405" i="8" s="1"/>
  <c r="L404" i="8"/>
  <c r="Q404" i="8" s="1"/>
  <c r="R404" i="8" s="1"/>
  <c r="L403" i="8"/>
  <c r="N403" i="8" s="1"/>
  <c r="L402" i="8"/>
  <c r="Q402" i="8" s="1"/>
  <c r="R402" i="8" s="1"/>
  <c r="L401" i="8"/>
  <c r="N401" i="8" s="1"/>
  <c r="L400" i="8"/>
  <c r="N400" i="8" s="1"/>
  <c r="L399" i="8"/>
  <c r="Q399" i="8" s="1"/>
  <c r="R399" i="8" s="1"/>
  <c r="L398" i="8"/>
  <c r="N398" i="8" s="1"/>
  <c r="L397" i="8"/>
  <c r="N397" i="8" s="1"/>
  <c r="L396" i="8"/>
  <c r="N396" i="8" s="1"/>
  <c r="L395" i="8"/>
  <c r="N395" i="8" s="1"/>
  <c r="L394" i="8"/>
  <c r="N394" i="8" s="1"/>
  <c r="L384" i="8"/>
  <c r="N384" i="8" s="1"/>
  <c r="L383" i="8"/>
  <c r="N383" i="8" s="1"/>
  <c r="L382" i="8"/>
  <c r="N382" i="8" s="1"/>
  <c r="L381" i="8"/>
  <c r="N381" i="8" s="1"/>
  <c r="L380" i="8"/>
  <c r="N380" i="8" s="1"/>
  <c r="L379" i="8"/>
  <c r="N379" i="8" s="1"/>
  <c r="L378" i="8"/>
  <c r="N378" i="8" s="1"/>
  <c r="L377" i="8"/>
  <c r="N377" i="8" s="1"/>
  <c r="L376" i="8"/>
  <c r="N376" i="8" s="1"/>
  <c r="L375" i="8"/>
  <c r="N375" i="8" s="1"/>
  <c r="L374" i="8"/>
  <c r="Q374" i="8" s="1"/>
  <c r="R374" i="8" s="1"/>
  <c r="L373" i="8"/>
  <c r="Q373" i="8" s="1"/>
  <c r="R373" i="8" s="1"/>
  <c r="L363" i="8"/>
  <c r="N363" i="8" s="1"/>
  <c r="L362" i="8"/>
  <c r="Q362" i="8" s="1"/>
  <c r="R362" i="8" s="1"/>
  <c r="L361" i="8"/>
  <c r="N361" i="8" s="1"/>
  <c r="L360" i="8"/>
  <c r="Q360" i="8" s="1"/>
  <c r="R360" i="8" s="1"/>
  <c r="L359" i="8"/>
  <c r="N359" i="8" s="1"/>
  <c r="L358" i="8"/>
  <c r="N358" i="8" s="1"/>
  <c r="L357" i="8"/>
  <c r="Q357" i="8" s="1"/>
  <c r="R357" i="8" s="1"/>
  <c r="L356" i="8"/>
  <c r="N356" i="8" s="1"/>
  <c r="L306" i="8"/>
  <c r="M306" i="8" s="1"/>
  <c r="O306" i="8" s="1"/>
  <c r="L305" i="8"/>
  <c r="N305" i="8" s="1"/>
  <c r="L355" i="8"/>
  <c r="N355" i="8" s="1"/>
  <c r="L354" i="8"/>
  <c r="N354" i="8" s="1"/>
  <c r="L353" i="8"/>
  <c r="N353" i="8" s="1"/>
  <c r="L352" i="8"/>
  <c r="N352" i="8" s="1"/>
  <c r="L328" i="8"/>
  <c r="Q328" i="8" s="1"/>
  <c r="R328" i="8" s="1"/>
  <c r="L327" i="8"/>
  <c r="N327" i="8" s="1"/>
  <c r="L326" i="8"/>
  <c r="N326" i="8" s="1"/>
  <c r="L325" i="8"/>
  <c r="N325" i="8" s="1"/>
  <c r="L324" i="8"/>
  <c r="Q324" i="8" s="1"/>
  <c r="R324" i="8" s="1"/>
  <c r="L323" i="8"/>
  <c r="Q323" i="8" s="1"/>
  <c r="R323" i="8" s="1"/>
  <c r="L316" i="8"/>
  <c r="N316" i="8" s="1"/>
  <c r="L315" i="8"/>
  <c r="Q315" i="8" s="1"/>
  <c r="R315" i="8" s="1"/>
  <c r="L314" i="8"/>
  <c r="N314" i="8" s="1"/>
  <c r="L313" i="8"/>
  <c r="N313" i="8" s="1"/>
  <c r="L312" i="8"/>
  <c r="N312" i="8" s="1"/>
  <c r="L311" i="8"/>
  <c r="N311" i="8" s="1"/>
  <c r="L307" i="8"/>
  <c r="N307" i="8" s="1"/>
  <c r="L304" i="8"/>
  <c r="N304" i="8" s="1"/>
  <c r="L303" i="8"/>
  <c r="N303" i="8" s="1"/>
  <c r="L302" i="8"/>
  <c r="N302" i="8" s="1"/>
  <c r="L293" i="8"/>
  <c r="N293" i="8" s="1"/>
  <c r="L292" i="8"/>
  <c r="N292" i="8" s="1"/>
  <c r="L291" i="8"/>
  <c r="N291" i="8" s="1"/>
  <c r="L290" i="8"/>
  <c r="N290" i="8" s="1"/>
  <c r="L289" i="8"/>
  <c r="N289" i="8" s="1"/>
  <c r="L288" i="8"/>
  <c r="N288" i="8" s="1"/>
  <c r="L275" i="8"/>
  <c r="Q275" i="8" s="1"/>
  <c r="R275" i="8" s="1"/>
  <c r="L274" i="8"/>
  <c r="N274" i="8" s="1"/>
  <c r="L273" i="8"/>
  <c r="N273" i="8" s="1"/>
  <c r="L272" i="8"/>
  <c r="N272" i="8" s="1"/>
  <c r="L271" i="8"/>
  <c r="Q271" i="8" s="1"/>
  <c r="R271" i="8" s="1"/>
  <c r="L270" i="8"/>
  <c r="Q270" i="8" s="1"/>
  <c r="R270" i="8" s="1"/>
  <c r="L266" i="8"/>
  <c r="N266" i="8" s="1"/>
  <c r="L265" i="8"/>
  <c r="Q265" i="8" s="1"/>
  <c r="R265" i="8" s="1"/>
  <c r="L264" i="8"/>
  <c r="N264" i="8" s="1"/>
  <c r="L263" i="8"/>
  <c r="N263" i="8" s="1"/>
  <c r="L262" i="8"/>
  <c r="N262" i="8" s="1"/>
  <c r="L261" i="8"/>
  <c r="N261" i="8" s="1"/>
  <c r="L257" i="8"/>
  <c r="N257" i="8" s="1"/>
  <c r="L256" i="8"/>
  <c r="N256" i="8" s="1"/>
  <c r="L255" i="8"/>
  <c r="Q255" i="8" s="1"/>
  <c r="R255" i="8" s="1"/>
  <c r="L254" i="8"/>
  <c r="N254" i="8" s="1"/>
  <c r="L253" i="8"/>
  <c r="N253" i="8" s="1"/>
  <c r="L252" i="8"/>
  <c r="N252" i="8" s="1"/>
  <c r="L248" i="8"/>
  <c r="N248" i="8" s="1"/>
  <c r="L247" i="8"/>
  <c r="N247" i="8" s="1"/>
  <c r="L246" i="8"/>
  <c r="N246" i="8" s="1"/>
  <c r="L245" i="8"/>
  <c r="N245" i="8" s="1"/>
  <c r="L244" i="8"/>
  <c r="N244" i="8" s="1"/>
  <c r="L243" i="8"/>
  <c r="N243" i="8" s="1"/>
  <c r="L233" i="8"/>
  <c r="N233" i="8" s="1"/>
  <c r="L232" i="8"/>
  <c r="Q232" i="8" s="1"/>
  <c r="R232" i="8" s="1"/>
  <c r="L231" i="8"/>
  <c r="N231" i="8" s="1"/>
  <c r="L230" i="8"/>
  <c r="N230" i="8" s="1"/>
  <c r="L229" i="8"/>
  <c r="N229" i="8" s="1"/>
  <c r="L228" i="8"/>
  <c r="Q228" i="8" s="1"/>
  <c r="R228" i="8" s="1"/>
  <c r="L227" i="8"/>
  <c r="N227" i="8" s="1"/>
  <c r="L226" i="8"/>
  <c r="N226" i="8" s="1"/>
  <c r="L225" i="8"/>
  <c r="N225" i="8" s="1"/>
  <c r="L224" i="8"/>
  <c r="Q224" i="8" s="1"/>
  <c r="R224" i="8" s="1"/>
  <c r="L223" i="8"/>
  <c r="N223" i="8" s="1"/>
  <c r="L222" i="8"/>
  <c r="N222" i="8" s="1"/>
  <c r="L218" i="8"/>
  <c r="N218" i="8" s="1"/>
  <c r="L217" i="8"/>
  <c r="N217" i="8" s="1"/>
  <c r="L216" i="8"/>
  <c r="N216" i="8" s="1"/>
  <c r="L215" i="8"/>
  <c r="N215" i="8" s="1"/>
  <c r="L214" i="8"/>
  <c r="N214" i="8" s="1"/>
  <c r="L213" i="8"/>
  <c r="N213" i="8" s="1"/>
  <c r="L139" i="8"/>
  <c r="N139" i="8" s="1"/>
  <c r="L138" i="8"/>
  <c r="N138" i="8" s="1"/>
  <c r="L137" i="8"/>
  <c r="N137" i="8" s="1"/>
  <c r="L136" i="8"/>
  <c r="N136" i="8" s="1"/>
  <c r="L135" i="8"/>
  <c r="N135" i="8" s="1"/>
  <c r="L134" i="8"/>
  <c r="N134" i="8" s="1"/>
  <c r="L86" i="8"/>
  <c r="N86" i="8" s="1"/>
  <c r="L85" i="8"/>
  <c r="N85" i="8" s="1"/>
  <c r="L84" i="8"/>
  <c r="N84" i="8" s="1"/>
  <c r="L83" i="8"/>
  <c r="N83" i="8" s="1"/>
  <c r="L82" i="8"/>
  <c r="N82" i="8" s="1"/>
  <c r="L81" i="8"/>
  <c r="Q81" i="8" s="1"/>
  <c r="R81" i="8" s="1"/>
  <c r="L74" i="8"/>
  <c r="N74" i="8" s="1"/>
  <c r="L73" i="8"/>
  <c r="N73" i="8" s="1"/>
  <c r="L72" i="8"/>
  <c r="N72" i="8" s="1"/>
  <c r="L71" i="8"/>
  <c r="N71" i="8" s="1"/>
  <c r="L70" i="8"/>
  <c r="N70" i="8" s="1"/>
  <c r="L69" i="8"/>
  <c r="N69" i="8" s="1"/>
  <c r="L65" i="8"/>
  <c r="N65" i="8" s="1"/>
  <c r="L64" i="8"/>
  <c r="N64" i="8" s="1"/>
  <c r="L63" i="8"/>
  <c r="N63" i="8" s="1"/>
  <c r="L62" i="8"/>
  <c r="N62" i="8" s="1"/>
  <c r="L61" i="8"/>
  <c r="N61" i="8" s="1"/>
  <c r="L60" i="8"/>
  <c r="N60" i="8" s="1"/>
  <c r="L92" i="8"/>
  <c r="N92" i="8" s="1"/>
  <c r="L91" i="8"/>
  <c r="N91" i="8" s="1"/>
  <c r="L90" i="8"/>
  <c r="Q90" i="8" s="1"/>
  <c r="R90" i="8" s="1"/>
  <c r="L80" i="8"/>
  <c r="N80" i="8" s="1"/>
  <c r="L79" i="8"/>
  <c r="Q79" i="8" s="1"/>
  <c r="R79" i="8" s="1"/>
  <c r="L78" i="8"/>
  <c r="N78" i="8" s="1"/>
  <c r="L165" i="8"/>
  <c r="N165" i="8" s="1"/>
  <c r="L164" i="8"/>
  <c r="N164" i="8" s="1"/>
  <c r="L163" i="8"/>
  <c r="N163" i="8" s="1"/>
  <c r="L56" i="8"/>
  <c r="N56" i="8" s="1"/>
  <c r="L55" i="8"/>
  <c r="N55" i="8" s="1"/>
  <c r="L54" i="8"/>
  <c r="N54" i="8" s="1"/>
  <c r="L53" i="8"/>
  <c r="N53" i="8" s="1"/>
  <c r="L52" i="8"/>
  <c r="N52" i="8" s="1"/>
  <c r="L51" i="8"/>
  <c r="Q51" i="8" s="1"/>
  <c r="R51" i="8" s="1"/>
  <c r="L284" i="8"/>
  <c r="Q284" i="8" s="1"/>
  <c r="R284" i="8" s="1"/>
  <c r="L283" i="8"/>
  <c r="N283" i="8" s="1"/>
  <c r="L282" i="8"/>
  <c r="N282" i="8" s="1"/>
  <c r="L411" i="8"/>
  <c r="N411" i="8" s="1"/>
  <c r="N410" i="8"/>
  <c r="L409" i="8"/>
  <c r="N409" i="8" s="1"/>
  <c r="L408" i="8"/>
  <c r="N408" i="8" s="1"/>
  <c r="L407" i="8"/>
  <c r="N407" i="8" s="1"/>
  <c r="L406" i="8"/>
  <c r="N406" i="8" s="1"/>
  <c r="L393" i="8"/>
  <c r="N393" i="8" s="1"/>
  <c r="L392" i="8"/>
  <c r="N392" i="8" s="1"/>
  <c r="L391" i="8"/>
  <c r="N391" i="8" s="1"/>
  <c r="L390" i="8"/>
  <c r="N390" i="8" s="1"/>
  <c r="L389" i="8"/>
  <c r="N389" i="8" s="1"/>
  <c r="L388" i="8"/>
  <c r="N388" i="8" s="1"/>
  <c r="L387" i="8"/>
  <c r="N387" i="8" s="1"/>
  <c r="L386" i="8"/>
  <c r="Q386" i="8" s="1"/>
  <c r="R386" i="8" s="1"/>
  <c r="L385" i="8"/>
  <c r="N385" i="8" s="1"/>
  <c r="L372" i="8"/>
  <c r="Q372" i="8" s="1"/>
  <c r="R372" i="8" s="1"/>
  <c r="L371" i="8"/>
  <c r="N371" i="8" s="1"/>
  <c r="L370" i="8"/>
  <c r="Q370" i="8" s="1"/>
  <c r="R370" i="8" s="1"/>
  <c r="L369" i="8"/>
  <c r="N369" i="8" s="1"/>
  <c r="L368" i="8"/>
  <c r="N368" i="8" s="1"/>
  <c r="L367" i="8"/>
  <c r="N367" i="8" s="1"/>
  <c r="L366" i="8"/>
  <c r="N366" i="8" s="1"/>
  <c r="L365" i="8"/>
  <c r="Q365" i="8" s="1"/>
  <c r="R365" i="8" s="1"/>
  <c r="L364" i="8"/>
  <c r="N364" i="8" s="1"/>
  <c r="L351" i="8"/>
  <c r="Q351" i="8" s="1"/>
  <c r="R351" i="8" s="1"/>
  <c r="L350" i="8"/>
  <c r="N350" i="8" s="1"/>
  <c r="L349" i="8"/>
  <c r="Q349" i="8" s="1"/>
  <c r="R349" i="8" s="1"/>
  <c r="L348" i="8"/>
  <c r="N348" i="8" s="1"/>
  <c r="L347" i="8"/>
  <c r="N347" i="8" s="1"/>
  <c r="L346" i="8"/>
  <c r="N346" i="8" s="1"/>
  <c r="L331" i="8"/>
  <c r="N331" i="8" s="1"/>
  <c r="L330" i="8"/>
  <c r="N330" i="8" s="1"/>
  <c r="L329" i="8"/>
  <c r="N329" i="8" s="1"/>
  <c r="L322" i="8"/>
  <c r="Q322" i="8" s="1"/>
  <c r="R322" i="8" s="1"/>
  <c r="L321" i="8"/>
  <c r="M321" i="8" s="1"/>
  <c r="O321" i="8" s="1"/>
  <c r="L320" i="8"/>
  <c r="N320" i="8" s="1"/>
  <c r="L319" i="8"/>
  <c r="M319" i="8" s="1"/>
  <c r="O319" i="8" s="1"/>
  <c r="L318" i="8"/>
  <c r="N318" i="8" s="1"/>
  <c r="L317" i="8"/>
  <c r="M317" i="8" s="1"/>
  <c r="O317" i="8" s="1"/>
  <c r="L310" i="8"/>
  <c r="N310" i="8" s="1"/>
  <c r="L309" i="8"/>
  <c r="M309" i="8" s="1"/>
  <c r="O309" i="8" s="1"/>
  <c r="L308" i="8"/>
  <c r="N308" i="8" s="1"/>
  <c r="L299" i="8"/>
  <c r="M299" i="8" s="1"/>
  <c r="O299" i="8" s="1"/>
  <c r="L298" i="8"/>
  <c r="Q298" i="8" s="1"/>
  <c r="R298" i="8" s="1"/>
  <c r="L297" i="8"/>
  <c r="M297" i="8" s="1"/>
  <c r="O297" i="8" s="1"/>
  <c r="L296" i="8"/>
  <c r="N296" i="8" s="1"/>
  <c r="L295" i="8"/>
  <c r="N295" i="8" s="1"/>
  <c r="L294" i="8"/>
  <c r="N294" i="8" s="1"/>
  <c r="L287" i="8"/>
  <c r="N287" i="8" s="1"/>
  <c r="L286" i="8"/>
  <c r="N286" i="8" s="1"/>
  <c r="L285" i="8"/>
  <c r="N285" i="8" s="1"/>
  <c r="L281" i="8"/>
  <c r="N281" i="8" s="1"/>
  <c r="L280" i="8"/>
  <c r="N280" i="8" s="1"/>
  <c r="L279" i="8"/>
  <c r="N279" i="8" s="1"/>
  <c r="L278" i="8"/>
  <c r="N278" i="8" s="1"/>
  <c r="L277" i="8"/>
  <c r="N277" i="8" s="1"/>
  <c r="L276" i="8"/>
  <c r="N276" i="8" s="1"/>
  <c r="L269" i="8"/>
  <c r="N269" i="8" s="1"/>
  <c r="L268" i="8"/>
  <c r="N268" i="8" s="1"/>
  <c r="L267" i="8"/>
  <c r="N267" i="8" s="1"/>
  <c r="L260" i="8"/>
  <c r="N260" i="8" s="1"/>
  <c r="L259" i="8"/>
  <c r="Q259" i="8" s="1"/>
  <c r="R259" i="8" s="1"/>
  <c r="L258" i="8"/>
  <c r="N258" i="8" s="1"/>
  <c r="L251" i="8"/>
  <c r="Q251" i="8" s="1"/>
  <c r="R251" i="8" s="1"/>
  <c r="L250" i="8"/>
  <c r="N250" i="8" s="1"/>
  <c r="L249" i="8"/>
  <c r="N249" i="8" s="1"/>
  <c r="L242" i="8"/>
  <c r="N242" i="8" s="1"/>
  <c r="L241" i="8"/>
  <c r="Q241" i="8" s="1"/>
  <c r="R241" i="8" s="1"/>
  <c r="L240" i="8"/>
  <c r="N240" i="8" s="1"/>
  <c r="L239" i="8"/>
  <c r="Q239" i="8" s="1"/>
  <c r="R239" i="8" s="1"/>
  <c r="L238" i="8"/>
  <c r="N238" i="8" s="1"/>
  <c r="L237" i="8"/>
  <c r="Q237" i="8" s="1"/>
  <c r="R237" i="8" s="1"/>
  <c r="L236" i="8"/>
  <c r="N236" i="8" s="1"/>
  <c r="L235" i="8"/>
  <c r="Q235" i="8" s="1"/>
  <c r="R235" i="8" s="1"/>
  <c r="L234" i="8"/>
  <c r="N234" i="8" s="1"/>
  <c r="L221" i="8"/>
  <c r="Q221" i="8" s="1"/>
  <c r="R221" i="8" s="1"/>
  <c r="L220" i="8"/>
  <c r="N220" i="8" s="1"/>
  <c r="L219" i="8"/>
  <c r="N219" i="8" s="1"/>
  <c r="L212" i="8"/>
  <c r="N212" i="8" s="1"/>
  <c r="L211" i="8"/>
  <c r="Q211" i="8" s="1"/>
  <c r="R211" i="8" s="1"/>
  <c r="L210" i="8"/>
  <c r="N210" i="8" s="1"/>
  <c r="L209" i="8"/>
  <c r="N209" i="8" s="1"/>
  <c r="L208" i="8"/>
  <c r="N208" i="8" s="1"/>
  <c r="L207" i="8"/>
  <c r="N207" i="8" s="1"/>
  <c r="L206" i="8"/>
  <c r="N206" i="8" s="1"/>
  <c r="L205" i="8"/>
  <c r="N205" i="8" s="1"/>
  <c r="L204" i="8"/>
  <c r="N204" i="8" s="1"/>
  <c r="L203" i="8"/>
  <c r="N203" i="8" s="1"/>
  <c r="L202" i="8"/>
  <c r="N202" i="8" s="1"/>
  <c r="L201" i="8"/>
  <c r="N201" i="8" s="1"/>
  <c r="L197" i="8"/>
  <c r="N197" i="8" s="1"/>
  <c r="L196" i="8"/>
  <c r="N196" i="8" s="1"/>
  <c r="L195" i="8"/>
  <c r="N195" i="8" s="1"/>
  <c r="L194" i="8"/>
  <c r="N194" i="8" s="1"/>
  <c r="L193" i="8"/>
  <c r="N193" i="8" s="1"/>
  <c r="L192" i="8"/>
  <c r="N192" i="8" s="1"/>
  <c r="L182" i="8"/>
  <c r="N182" i="8" s="1"/>
  <c r="L181" i="8"/>
  <c r="N181" i="8" s="1"/>
  <c r="L180" i="8"/>
  <c r="N180" i="8" s="1"/>
  <c r="L157" i="8"/>
  <c r="N157" i="8" s="1"/>
  <c r="L156" i="8"/>
  <c r="N156" i="8" s="1"/>
  <c r="L155" i="8"/>
  <c r="Q155" i="8" s="1"/>
  <c r="R155" i="8" s="1"/>
  <c r="L142" i="8"/>
  <c r="N142" i="8" s="1"/>
  <c r="L141" i="8"/>
  <c r="N141" i="8" s="1"/>
  <c r="L140" i="8"/>
  <c r="N140" i="8" s="1"/>
  <c r="L133" i="8"/>
  <c r="N133" i="8" s="1"/>
  <c r="L132" i="8"/>
  <c r="N132" i="8" s="1"/>
  <c r="L131" i="8"/>
  <c r="N131" i="8" s="1"/>
  <c r="L129" i="8"/>
  <c r="N129" i="8" s="1"/>
  <c r="L128" i="8"/>
  <c r="N128" i="8" s="1"/>
  <c r="L127" i="8"/>
  <c r="Q127" i="8" s="1"/>
  <c r="R127" i="8" s="1"/>
  <c r="L126" i="8"/>
  <c r="N126" i="8" s="1"/>
  <c r="L125" i="8"/>
  <c r="Q125" i="8" s="1"/>
  <c r="R125" i="8" s="1"/>
  <c r="L124" i="8"/>
  <c r="N124" i="8" s="1"/>
  <c r="L89" i="8"/>
  <c r="N89" i="8" s="1"/>
  <c r="L88" i="8"/>
  <c r="N88" i="8" s="1"/>
  <c r="L87" i="8"/>
  <c r="N87" i="8" s="1"/>
  <c r="L77" i="8"/>
  <c r="N77" i="8" s="1"/>
  <c r="L76" i="8"/>
  <c r="N76" i="8" s="1"/>
  <c r="L75" i="8"/>
  <c r="N75" i="8" s="1"/>
  <c r="L68" i="8"/>
  <c r="N68" i="8" s="1"/>
  <c r="L67" i="8"/>
  <c r="N67" i="8" s="1"/>
  <c r="L66" i="8"/>
  <c r="N66" i="8" s="1"/>
  <c r="L59" i="8"/>
  <c r="N59" i="8" s="1"/>
  <c r="L58" i="8"/>
  <c r="N58" i="8" s="1"/>
  <c r="L57" i="8"/>
  <c r="N57" i="8" s="1"/>
  <c r="L49" i="8"/>
  <c r="N49" i="8" s="1"/>
  <c r="L48" i="8"/>
  <c r="N48" i="8" s="1"/>
  <c r="L47" i="8"/>
  <c r="L95" i="8"/>
  <c r="N95" i="8" s="1"/>
  <c r="L94" i="8"/>
  <c r="N94" i="8" s="1"/>
  <c r="L93" i="8"/>
  <c r="N93" i="8" s="1"/>
  <c r="L104" i="8"/>
  <c r="N104" i="8" s="1"/>
  <c r="L103" i="8"/>
  <c r="N103" i="8" s="1"/>
  <c r="L102" i="8"/>
  <c r="N102" i="8" s="1"/>
  <c r="L342" i="8"/>
  <c r="N342" i="8" s="1"/>
  <c r="L341" i="8"/>
  <c r="Q341" i="8" s="1"/>
  <c r="R341" i="8" s="1"/>
  <c r="L340" i="8"/>
  <c r="N340" i="8" s="1"/>
  <c r="L172" i="8"/>
  <c r="N172" i="8" s="1"/>
  <c r="L171" i="8"/>
  <c r="Q171" i="8" s="1"/>
  <c r="R171" i="8" s="1"/>
  <c r="L170" i="8"/>
  <c r="N170" i="8" s="1"/>
  <c r="L101" i="8"/>
  <c r="M101" i="8" s="1"/>
  <c r="L100" i="8"/>
  <c r="Q100" i="8" s="1"/>
  <c r="R100" i="8" s="1"/>
  <c r="L99" i="8"/>
  <c r="M99" i="8" s="1"/>
  <c r="O99" i="8" s="1"/>
  <c r="L98" i="8"/>
  <c r="N98" i="8" s="1"/>
  <c r="L97" i="8"/>
  <c r="N97" i="8" s="1"/>
  <c r="L96" i="8"/>
  <c r="N96" i="8" s="1"/>
  <c r="L345" i="8"/>
  <c r="N345" i="8" s="1"/>
  <c r="L344" i="8"/>
  <c r="N344" i="8" s="1"/>
  <c r="L343" i="8"/>
  <c r="N343" i="8" s="1"/>
  <c r="L175" i="8"/>
  <c r="N175" i="8" s="1"/>
  <c r="L174" i="8"/>
  <c r="N174" i="8" s="1"/>
  <c r="L173" i="8"/>
  <c r="N173" i="8" s="1"/>
  <c r="L112" i="8"/>
  <c r="Q112" i="8" s="1"/>
  <c r="R112" i="8" s="1"/>
  <c r="L111" i="8"/>
  <c r="N111" i="8" s="1"/>
  <c r="L122" i="8"/>
  <c r="Q122" i="8" s="1"/>
  <c r="R122" i="8" s="1"/>
  <c r="L121" i="8"/>
  <c r="N121" i="8" s="1"/>
  <c r="L106" i="8"/>
  <c r="N106" i="8" s="1"/>
  <c r="L105" i="8"/>
  <c r="Q105" i="8" s="1"/>
  <c r="R105" i="8" s="1"/>
  <c r="L114" i="8"/>
  <c r="N114" i="8" s="1"/>
  <c r="L113" i="8"/>
  <c r="N113" i="8" s="1"/>
  <c r="L337" i="8"/>
  <c r="N337" i="8" s="1"/>
  <c r="L336" i="8"/>
  <c r="N336" i="8" s="1"/>
  <c r="L177" i="8"/>
  <c r="N177" i="8" s="1"/>
  <c r="L176" i="8"/>
  <c r="N176" i="8" s="1"/>
  <c r="L110" i="8"/>
  <c r="N110" i="8" s="1"/>
  <c r="L109" i="8"/>
  <c r="N109" i="8" s="1"/>
  <c r="L108" i="8"/>
  <c r="N108" i="8" s="1"/>
  <c r="Q108" i="8" s="1"/>
  <c r="R108" i="8" s="1"/>
  <c r="L107" i="8"/>
  <c r="N107" i="8" s="1"/>
  <c r="Q107" i="8" s="1"/>
  <c r="R107" i="8" s="1"/>
  <c r="L339" i="8"/>
  <c r="N339" i="8" s="1"/>
  <c r="Q339" i="8" s="1"/>
  <c r="R339" i="8" s="1"/>
  <c r="L338" i="8"/>
  <c r="N338" i="8" s="1"/>
  <c r="Q338" i="8" s="1"/>
  <c r="R338" i="8" s="1"/>
  <c r="L179" i="8"/>
  <c r="N179" i="8" s="1"/>
  <c r="Q179" i="8" s="1"/>
  <c r="R179" i="8" s="1"/>
  <c r="L301" i="8"/>
  <c r="M301" i="8" s="1"/>
  <c r="O301" i="8" s="1"/>
  <c r="L300" i="8"/>
  <c r="M300" i="8" s="1"/>
  <c r="O300" i="8" s="1"/>
  <c r="L198" i="8"/>
  <c r="M198" i="8" s="1"/>
  <c r="O198" i="8" s="1"/>
  <c r="L199" i="8"/>
  <c r="M199" i="8" s="1"/>
  <c r="O199" i="8" s="1"/>
  <c r="L200" i="8"/>
  <c r="M200" i="8" s="1"/>
  <c r="O200" i="8" s="1"/>
  <c r="L162" i="8"/>
  <c r="L120" i="8"/>
  <c r="M120" i="8" s="1"/>
  <c r="O120" i="8" s="1"/>
  <c r="L119" i="8"/>
  <c r="M119" i="8" s="1"/>
  <c r="O119" i="8" s="1"/>
  <c r="L130" i="8"/>
  <c r="M130" i="8" s="1"/>
  <c r="O130" i="8" s="1"/>
  <c r="L50" i="8"/>
  <c r="M50" i="8" s="1"/>
  <c r="O50" i="8" s="1"/>
  <c r="L115" i="8"/>
  <c r="M115" i="8" s="1"/>
  <c r="O115" i="8" s="1"/>
  <c r="L334" i="8"/>
  <c r="M334" i="8" s="1"/>
  <c r="O334" i="8" s="1"/>
  <c r="L166" i="8"/>
  <c r="M166" i="8" s="1"/>
  <c r="O166" i="8" s="1"/>
  <c r="L160" i="8"/>
  <c r="M160" i="8" s="1"/>
  <c r="O160" i="8" s="1"/>
  <c r="L116" i="8"/>
  <c r="N116" i="8" s="1"/>
  <c r="L335" i="8"/>
  <c r="N335" i="8" s="1"/>
  <c r="L168" i="8"/>
  <c r="N168" i="8" s="1"/>
  <c r="M159" i="8"/>
  <c r="O159" i="8" s="1"/>
  <c r="L123" i="8"/>
  <c r="M123" i="8" s="1"/>
  <c r="O123" i="8" s="1"/>
  <c r="L117" i="8"/>
  <c r="M117" i="8" s="1"/>
  <c r="O117" i="8" s="1"/>
  <c r="L332" i="8"/>
  <c r="M332" i="8" s="1"/>
  <c r="O332" i="8" s="1"/>
  <c r="L167" i="8"/>
  <c r="M167" i="8" s="1"/>
  <c r="O167" i="8" s="1"/>
  <c r="L169" i="8"/>
  <c r="M169" i="8" s="1"/>
  <c r="O169" i="8" s="1"/>
  <c r="L161" i="8"/>
  <c r="M161" i="8" s="1"/>
  <c r="O161" i="8" s="1"/>
  <c r="L118" i="8"/>
  <c r="M118" i="8" s="1"/>
  <c r="O118" i="8" s="1"/>
  <c r="L333" i="8"/>
  <c r="N333" i="8" s="1"/>
  <c r="Q333" i="8" s="1"/>
  <c r="R333" i="8" s="1"/>
  <c r="L158" i="8"/>
  <c r="M158" i="8" s="1"/>
  <c r="J143" i="9"/>
  <c r="J140" i="9"/>
  <c r="M248" i="9"/>
  <c r="M247" i="9"/>
  <c r="M246" i="9"/>
  <c r="M245" i="9"/>
  <c r="M244" i="9"/>
  <c r="M239" i="9"/>
  <c r="M238" i="9"/>
  <c r="M237" i="9"/>
  <c r="M236" i="9"/>
  <c r="M235" i="9"/>
  <c r="M229" i="9"/>
  <c r="L229" i="9" s="1"/>
  <c r="M228" i="9"/>
  <c r="L228" i="9" s="1"/>
  <c r="M227" i="9"/>
  <c r="L227" i="9"/>
  <c r="M226" i="9"/>
  <c r="L226" i="9" s="1"/>
  <c r="M225" i="9"/>
  <c r="L225" i="9" s="1"/>
  <c r="M224" i="9"/>
  <c r="L224" i="9" s="1"/>
  <c r="M223" i="9"/>
  <c r="L223" i="9" s="1"/>
  <c r="M222" i="9"/>
  <c r="L222" i="9" s="1"/>
  <c r="M221" i="9"/>
  <c r="L221" i="9" s="1"/>
  <c r="M220" i="9"/>
  <c r="L220" i="9" s="1"/>
  <c r="M219" i="9"/>
  <c r="L219" i="9" s="1"/>
  <c r="M218" i="9"/>
  <c r="L218" i="9" s="1"/>
  <c r="M217" i="9"/>
  <c r="L217" i="9" s="1"/>
  <c r="M216" i="9"/>
  <c r="L216" i="9" s="1"/>
  <c r="M215" i="9"/>
  <c r="L215" i="9" s="1"/>
  <c r="M214" i="9"/>
  <c r="L214" i="9" s="1"/>
  <c r="M213" i="9"/>
  <c r="L213" i="9" s="1"/>
  <c r="M212" i="9"/>
  <c r="L212" i="9" s="1"/>
  <c r="M211" i="9"/>
  <c r="L211" i="9" s="1"/>
  <c r="M210" i="9"/>
  <c r="L210" i="9" s="1"/>
  <c r="M209" i="9"/>
  <c r="L209" i="9" s="1"/>
  <c r="M203" i="9"/>
  <c r="L203" i="9" s="1"/>
  <c r="M202" i="9"/>
  <c r="L202" i="9" s="1"/>
  <c r="M201" i="9"/>
  <c r="L201" i="9" s="1"/>
  <c r="M200" i="9"/>
  <c r="L200" i="9" s="1"/>
  <c r="M199" i="9"/>
  <c r="L199" i="9" s="1"/>
  <c r="M198" i="9"/>
  <c r="L198" i="9" s="1"/>
  <c r="M197" i="9"/>
  <c r="L197" i="9" s="1"/>
  <c r="M196" i="9"/>
  <c r="L196" i="9" s="1"/>
  <c r="M195" i="9"/>
  <c r="L195" i="9" s="1"/>
  <c r="M194" i="9"/>
  <c r="L194" i="9" s="1"/>
  <c r="M193" i="9"/>
  <c r="L193" i="9" s="1"/>
  <c r="M192" i="9"/>
  <c r="L192" i="9" s="1"/>
  <c r="M191" i="9"/>
  <c r="L191" i="9" s="1"/>
  <c r="M190" i="9"/>
  <c r="L190" i="9" s="1"/>
  <c r="M189" i="9"/>
  <c r="L189" i="9" s="1"/>
  <c r="M188" i="9"/>
  <c r="L188" i="9" s="1"/>
  <c r="M187" i="9"/>
  <c r="L187" i="9" s="1"/>
  <c r="M186" i="9"/>
  <c r="L186" i="9" s="1"/>
  <c r="M185" i="9"/>
  <c r="L185" i="9" s="1"/>
  <c r="M184" i="9"/>
  <c r="L184" i="9" s="1"/>
  <c r="M183" i="9"/>
  <c r="L183" i="9" s="1"/>
  <c r="M182" i="9"/>
  <c r="L182" i="9" s="1"/>
  <c r="M181" i="9"/>
  <c r="L181" i="9" s="1"/>
  <c r="M180" i="9"/>
  <c r="L180" i="9" s="1"/>
  <c r="M179" i="9"/>
  <c r="L179" i="9" s="1"/>
  <c r="M178" i="9"/>
  <c r="L178" i="9" s="1"/>
  <c r="M177" i="9"/>
  <c r="L177" i="9" s="1"/>
  <c r="M176" i="9"/>
  <c r="L176" i="9" s="1"/>
  <c r="M175" i="9"/>
  <c r="L175" i="9" s="1"/>
  <c r="M174" i="9"/>
  <c r="L174" i="9" s="1"/>
  <c r="M173" i="9"/>
  <c r="L173" i="9" s="1"/>
  <c r="M172" i="9"/>
  <c r="L172" i="9" s="1"/>
  <c r="M171" i="9"/>
  <c r="L171" i="9" s="1"/>
  <c r="M170" i="9"/>
  <c r="L170" i="9" s="1"/>
  <c r="M169" i="9"/>
  <c r="L169" i="9" s="1"/>
  <c r="M168" i="9"/>
  <c r="L168" i="9" s="1"/>
  <c r="M167" i="9"/>
  <c r="L167" i="9" s="1"/>
  <c r="M166" i="9"/>
  <c r="L166" i="9" s="1"/>
  <c r="M165" i="9"/>
  <c r="L165" i="9" s="1"/>
  <c r="M164" i="9"/>
  <c r="L164" i="9" s="1"/>
  <c r="M163" i="9"/>
  <c r="L163" i="9" s="1"/>
  <c r="M162" i="9"/>
  <c r="L162" i="9" s="1"/>
  <c r="M161" i="9"/>
  <c r="L161" i="9" s="1"/>
  <c r="M160" i="9"/>
  <c r="L160" i="9" s="1"/>
  <c r="M159" i="9"/>
  <c r="L159" i="9" s="1"/>
  <c r="M158" i="9"/>
  <c r="L158" i="9" s="1"/>
  <c r="M157" i="9"/>
  <c r="L157" i="9" s="1"/>
  <c r="M156" i="9"/>
  <c r="L156" i="9" s="1"/>
  <c r="M155" i="9"/>
  <c r="L155" i="9" s="1"/>
  <c r="M154" i="9"/>
  <c r="L154" i="9" s="1"/>
  <c r="L153" i="9"/>
  <c r="L145" i="9"/>
  <c r="L144" i="9"/>
  <c r="M146" i="9"/>
  <c r="M142" i="9"/>
  <c r="M139" i="9"/>
  <c r="M138" i="9"/>
  <c r="M137" i="9"/>
  <c r="L136" i="9"/>
  <c r="M129" i="9"/>
  <c r="M128" i="9"/>
  <c r="M127" i="9"/>
  <c r="M120" i="9"/>
  <c r="M119" i="9"/>
  <c r="M104" i="9"/>
  <c r="M94" i="9"/>
  <c r="M93" i="9"/>
  <c r="M89" i="9"/>
  <c r="M86" i="9"/>
  <c r="M85" i="9"/>
  <c r="M76" i="9"/>
  <c r="L76" i="9" s="1"/>
  <c r="M75" i="9"/>
  <c r="L75" i="9" s="1"/>
  <c r="M74" i="9"/>
  <c r="L74" i="9" s="1"/>
  <c r="M67" i="9"/>
  <c r="L67" i="9" s="1"/>
  <c r="M66" i="9"/>
  <c r="L66" i="9" s="1"/>
  <c r="N146" i="9"/>
  <c r="S146" i="9" s="1"/>
  <c r="N145" i="9"/>
  <c r="R145" i="9" s="1"/>
  <c r="S145" i="9" s="1"/>
  <c r="N144" i="9"/>
  <c r="R144" i="9" s="1"/>
  <c r="S144" i="9" s="1"/>
  <c r="N142" i="9"/>
  <c r="S142" i="9" s="1"/>
  <c r="N141" i="9"/>
  <c r="R141" i="9" s="1"/>
  <c r="S141" i="9" s="1"/>
  <c r="N139" i="9"/>
  <c r="S139" i="9" s="1"/>
  <c r="N138" i="9"/>
  <c r="S138" i="9" s="1"/>
  <c r="N137" i="9"/>
  <c r="S137" i="9" s="1"/>
  <c r="N136" i="9"/>
  <c r="R136" i="9" s="1"/>
  <c r="S136" i="9" s="1"/>
  <c r="N248" i="9"/>
  <c r="N247" i="9"/>
  <c r="S247" i="9" s="1"/>
  <c r="N246" i="9"/>
  <c r="S246" i="9" s="1"/>
  <c r="N245" i="9"/>
  <c r="S245" i="9" s="1"/>
  <c r="N244" i="9"/>
  <c r="N239" i="9"/>
  <c r="S239" i="9" s="1"/>
  <c r="N238" i="9"/>
  <c r="S238" i="9" s="1"/>
  <c r="N237" i="9"/>
  <c r="S237" i="9" s="1"/>
  <c r="N236" i="9"/>
  <c r="S236" i="9" s="1"/>
  <c r="N235" i="9"/>
  <c r="S235" i="9" s="1"/>
  <c r="N229" i="9"/>
  <c r="R229" i="9" s="1"/>
  <c r="S229" i="9" s="1"/>
  <c r="N228" i="9"/>
  <c r="R228" i="9" s="1"/>
  <c r="S228" i="9" s="1"/>
  <c r="N227" i="9"/>
  <c r="R227" i="9" s="1"/>
  <c r="S227" i="9" s="1"/>
  <c r="N226" i="9"/>
  <c r="R226" i="9" s="1"/>
  <c r="S226" i="9" s="1"/>
  <c r="N225" i="9"/>
  <c r="R225" i="9" s="1"/>
  <c r="S225" i="9" s="1"/>
  <c r="N224" i="9"/>
  <c r="R224" i="9" s="1"/>
  <c r="S224" i="9" s="1"/>
  <c r="N223" i="9"/>
  <c r="R223" i="9" s="1"/>
  <c r="S223" i="9" s="1"/>
  <c r="N222" i="9"/>
  <c r="R222" i="9" s="1"/>
  <c r="S222" i="9" s="1"/>
  <c r="N221" i="9"/>
  <c r="R221" i="9" s="1"/>
  <c r="S221" i="9" s="1"/>
  <c r="N220" i="9"/>
  <c r="R220" i="9" s="1"/>
  <c r="S220" i="9" s="1"/>
  <c r="N219" i="9"/>
  <c r="R219" i="9" s="1"/>
  <c r="S219" i="9" s="1"/>
  <c r="N218" i="9"/>
  <c r="R218" i="9" s="1"/>
  <c r="S218" i="9" s="1"/>
  <c r="N217" i="9"/>
  <c r="R217" i="9" s="1"/>
  <c r="S217" i="9" s="1"/>
  <c r="N216" i="9"/>
  <c r="R216" i="9" s="1"/>
  <c r="S216" i="9" s="1"/>
  <c r="N215" i="9"/>
  <c r="N214" i="9"/>
  <c r="R214" i="9" s="1"/>
  <c r="S214" i="9" s="1"/>
  <c r="N213" i="9"/>
  <c r="R213" i="9" s="1"/>
  <c r="S213" i="9" s="1"/>
  <c r="N212" i="9"/>
  <c r="R212" i="9" s="1"/>
  <c r="S212" i="9" s="1"/>
  <c r="N211" i="9"/>
  <c r="R211" i="9" s="1"/>
  <c r="S211" i="9" s="1"/>
  <c r="N210" i="9"/>
  <c r="R210" i="9" s="1"/>
  <c r="S210" i="9" s="1"/>
  <c r="N209" i="9"/>
  <c r="R209" i="9" s="1"/>
  <c r="S209" i="9" s="1"/>
  <c r="S248" i="9"/>
  <c r="S244" i="9"/>
  <c r="R215" i="9"/>
  <c r="S215" i="9" s="1"/>
  <c r="N203" i="9"/>
  <c r="R203" i="9" s="1"/>
  <c r="S203" i="9" s="1"/>
  <c r="N202" i="9"/>
  <c r="R202" i="9" s="1"/>
  <c r="S202" i="9" s="1"/>
  <c r="N201" i="9"/>
  <c r="R201" i="9" s="1"/>
  <c r="S201" i="9" s="1"/>
  <c r="N200" i="9"/>
  <c r="R200" i="9" s="1"/>
  <c r="S200" i="9" s="1"/>
  <c r="N199" i="9"/>
  <c r="R199" i="9" s="1"/>
  <c r="S199" i="9" s="1"/>
  <c r="N198" i="9"/>
  <c r="R198" i="9" s="1"/>
  <c r="S198" i="9" s="1"/>
  <c r="N197" i="9"/>
  <c r="R197" i="9" s="1"/>
  <c r="S197" i="9" s="1"/>
  <c r="N196" i="9"/>
  <c r="R196" i="9" s="1"/>
  <c r="S196" i="9" s="1"/>
  <c r="N195" i="9"/>
  <c r="R195" i="9" s="1"/>
  <c r="S195" i="9" s="1"/>
  <c r="N194" i="9"/>
  <c r="R194" i="9" s="1"/>
  <c r="S194" i="9" s="1"/>
  <c r="N193" i="9"/>
  <c r="R193" i="9" s="1"/>
  <c r="S193" i="9" s="1"/>
  <c r="N192" i="9"/>
  <c r="R192" i="9" s="1"/>
  <c r="S192" i="9" s="1"/>
  <c r="N191" i="9"/>
  <c r="R191" i="9" s="1"/>
  <c r="S191" i="9" s="1"/>
  <c r="N190" i="9"/>
  <c r="R190" i="9" s="1"/>
  <c r="S190" i="9" s="1"/>
  <c r="N189" i="9"/>
  <c r="R189" i="9" s="1"/>
  <c r="S189" i="9" s="1"/>
  <c r="N188" i="9"/>
  <c r="R188" i="9" s="1"/>
  <c r="S188" i="9" s="1"/>
  <c r="N187" i="9"/>
  <c r="R187" i="9" s="1"/>
  <c r="S187" i="9" s="1"/>
  <c r="N186" i="9"/>
  <c r="R186" i="9" s="1"/>
  <c r="S186" i="9" s="1"/>
  <c r="N185" i="9"/>
  <c r="R185" i="9" s="1"/>
  <c r="S185" i="9" s="1"/>
  <c r="N184" i="9"/>
  <c r="R184" i="9" s="1"/>
  <c r="S184" i="9" s="1"/>
  <c r="N183" i="9"/>
  <c r="R183" i="9" s="1"/>
  <c r="S183" i="9" s="1"/>
  <c r="N182" i="9"/>
  <c r="R182" i="9" s="1"/>
  <c r="S182" i="9" s="1"/>
  <c r="N181" i="9"/>
  <c r="R181" i="9" s="1"/>
  <c r="S181" i="9" s="1"/>
  <c r="N180" i="9"/>
  <c r="R180" i="9" s="1"/>
  <c r="S180" i="9" s="1"/>
  <c r="N179" i="9"/>
  <c r="R179" i="9" s="1"/>
  <c r="S179" i="9" s="1"/>
  <c r="N178" i="9"/>
  <c r="R178" i="9" s="1"/>
  <c r="S178" i="9" s="1"/>
  <c r="N177" i="9"/>
  <c r="R177" i="9" s="1"/>
  <c r="S177" i="9" s="1"/>
  <c r="N176" i="9"/>
  <c r="R176" i="9" s="1"/>
  <c r="S176" i="9" s="1"/>
  <c r="N175" i="9"/>
  <c r="R175" i="9" s="1"/>
  <c r="S175" i="9" s="1"/>
  <c r="N174" i="9"/>
  <c r="R174" i="9" s="1"/>
  <c r="S174" i="9" s="1"/>
  <c r="N173" i="9"/>
  <c r="R173" i="9" s="1"/>
  <c r="S173" i="9" s="1"/>
  <c r="N172" i="9"/>
  <c r="R172" i="9" s="1"/>
  <c r="S172" i="9" s="1"/>
  <c r="N171" i="9"/>
  <c r="R171" i="9" s="1"/>
  <c r="S171" i="9" s="1"/>
  <c r="N170" i="9"/>
  <c r="R170" i="9" s="1"/>
  <c r="S170" i="9" s="1"/>
  <c r="N169" i="9"/>
  <c r="R169" i="9" s="1"/>
  <c r="S169" i="9" s="1"/>
  <c r="N168" i="9"/>
  <c r="R168" i="9" s="1"/>
  <c r="S168" i="9" s="1"/>
  <c r="N167" i="9"/>
  <c r="R167" i="9" s="1"/>
  <c r="S167" i="9" s="1"/>
  <c r="N166" i="9"/>
  <c r="R166" i="9" s="1"/>
  <c r="S166" i="9" s="1"/>
  <c r="N165" i="9"/>
  <c r="R165" i="9" s="1"/>
  <c r="S165" i="9" s="1"/>
  <c r="N164" i="9"/>
  <c r="R164" i="9" s="1"/>
  <c r="S164" i="9" s="1"/>
  <c r="N163" i="9"/>
  <c r="R163" i="9" s="1"/>
  <c r="S163" i="9" s="1"/>
  <c r="N162" i="9"/>
  <c r="R162" i="9" s="1"/>
  <c r="S162" i="9" s="1"/>
  <c r="N161" i="9"/>
  <c r="R161" i="9" s="1"/>
  <c r="S161" i="9" s="1"/>
  <c r="N160" i="9"/>
  <c r="R160" i="9" s="1"/>
  <c r="S160" i="9" s="1"/>
  <c r="N159" i="9"/>
  <c r="R159" i="9" s="1"/>
  <c r="S159" i="9" s="1"/>
  <c r="N158" i="9"/>
  <c r="R158" i="9" s="1"/>
  <c r="S158" i="9" s="1"/>
  <c r="N157" i="9"/>
  <c r="R157" i="9" s="1"/>
  <c r="S157" i="9" s="1"/>
  <c r="N156" i="9"/>
  <c r="R156" i="9" s="1"/>
  <c r="S156" i="9" s="1"/>
  <c r="N155" i="9"/>
  <c r="R155" i="9" s="1"/>
  <c r="S155" i="9" s="1"/>
  <c r="N154" i="9"/>
  <c r="R154" i="9" s="1"/>
  <c r="S154" i="9" s="1"/>
  <c r="N153" i="9"/>
  <c r="R153" i="9" s="1"/>
  <c r="S153" i="9" s="1"/>
  <c r="N129" i="9"/>
  <c r="S129" i="9" s="1"/>
  <c r="N128" i="9"/>
  <c r="S128" i="9" s="1"/>
  <c r="N127" i="9"/>
  <c r="S127" i="9" s="1"/>
  <c r="N121" i="9"/>
  <c r="R121" i="9" s="1"/>
  <c r="S121" i="9" s="1"/>
  <c r="N120" i="9"/>
  <c r="S120" i="9" s="1"/>
  <c r="N119" i="9"/>
  <c r="S119" i="9" s="1"/>
  <c r="N113" i="9"/>
  <c r="R113" i="9" s="1"/>
  <c r="S113" i="9" s="1"/>
  <c r="N112" i="9"/>
  <c r="R112" i="9" s="1"/>
  <c r="S112" i="9" s="1"/>
  <c r="N111" i="9"/>
  <c r="R111" i="9" s="1"/>
  <c r="S111" i="9" s="1"/>
  <c r="N110" i="9"/>
  <c r="R110" i="9" s="1"/>
  <c r="S110" i="9" s="1"/>
  <c r="N104" i="9"/>
  <c r="N96" i="9"/>
  <c r="R96" i="9" s="1"/>
  <c r="S96" i="9" s="1"/>
  <c r="N95" i="9"/>
  <c r="R95" i="9" s="1"/>
  <c r="S95" i="9" s="1"/>
  <c r="N94" i="9"/>
  <c r="S94" i="9" s="1"/>
  <c r="N93" i="9"/>
  <c r="S93" i="9" s="1"/>
  <c r="N92" i="9"/>
  <c r="R92" i="9" s="1"/>
  <c r="S92" i="9" s="1"/>
  <c r="N91" i="9"/>
  <c r="R91" i="9" s="1"/>
  <c r="S91" i="9" s="1"/>
  <c r="N89" i="9"/>
  <c r="S89" i="9" s="1"/>
  <c r="N88" i="9"/>
  <c r="R88" i="9" s="1"/>
  <c r="S88" i="9" s="1"/>
  <c r="N86" i="9"/>
  <c r="S86" i="9" s="1"/>
  <c r="N85" i="9"/>
  <c r="S85" i="9" s="1"/>
  <c r="N84" i="9"/>
  <c r="S84" i="9" s="1"/>
  <c r="N83" i="9"/>
  <c r="R83" i="9" s="1"/>
  <c r="S83" i="9" s="1"/>
  <c r="N76" i="9"/>
  <c r="S76" i="9" s="1"/>
  <c r="N75" i="9"/>
  <c r="S75" i="9" s="1"/>
  <c r="N74" i="9"/>
  <c r="S74" i="9" s="1"/>
  <c r="N68" i="9"/>
  <c r="R68" i="9" s="1"/>
  <c r="S68" i="9" s="1"/>
  <c r="N67" i="9"/>
  <c r="R67" i="9" s="1"/>
  <c r="S67" i="9" s="1"/>
  <c r="N66" i="9"/>
  <c r="R66" i="9" s="1"/>
  <c r="S66" i="9" s="1"/>
  <c r="S60" i="9"/>
  <c r="N59" i="9"/>
  <c r="S59" i="9" s="1"/>
  <c r="S58" i="9"/>
  <c r="S57" i="9"/>
  <c r="L121" i="9"/>
  <c r="L113" i="9"/>
  <c r="L112" i="9"/>
  <c r="L111" i="9"/>
  <c r="L110" i="9"/>
  <c r="L96" i="9"/>
  <c r="L95" i="9"/>
  <c r="L92" i="9"/>
  <c r="L91" i="9"/>
  <c r="L88" i="9"/>
  <c r="L83" i="9"/>
  <c r="J229" i="9"/>
  <c r="L58" i="9"/>
  <c r="L59" i="9"/>
  <c r="L57" i="9"/>
  <c r="J248" i="9"/>
  <c r="J247" i="9"/>
  <c r="J246" i="9"/>
  <c r="J245" i="9"/>
  <c r="J244" i="9"/>
  <c r="J239" i="9"/>
  <c r="J238" i="9"/>
  <c r="J237" i="9"/>
  <c r="J236" i="9"/>
  <c r="J235" i="9"/>
  <c r="J228" i="9"/>
  <c r="J227" i="9"/>
  <c r="J226" i="9"/>
  <c r="J225" i="9"/>
  <c r="J224" i="9"/>
  <c r="J223" i="9"/>
  <c r="J222" i="9"/>
  <c r="J221" i="9"/>
  <c r="J220" i="9"/>
  <c r="J219" i="9"/>
  <c r="J218" i="9"/>
  <c r="J217" i="9"/>
  <c r="J216" i="9"/>
  <c r="J203" i="9"/>
  <c r="J202" i="9"/>
  <c r="J201" i="9"/>
  <c r="J200" i="9"/>
  <c r="J199" i="9"/>
  <c r="J198" i="9"/>
  <c r="J197" i="9"/>
  <c r="J196" i="9"/>
  <c r="J195" i="9"/>
  <c r="J194" i="9"/>
  <c r="J193" i="9"/>
  <c r="J192" i="9"/>
  <c r="J191" i="9"/>
  <c r="J190" i="9"/>
  <c r="J189" i="9"/>
  <c r="J188" i="9"/>
  <c r="J187" i="9"/>
  <c r="J186" i="9"/>
  <c r="J185" i="9"/>
  <c r="J184" i="9"/>
  <c r="J183" i="9"/>
  <c r="J182" i="9"/>
  <c r="J181" i="9"/>
  <c r="J180" i="9"/>
  <c r="J179" i="9"/>
  <c r="J178" i="9"/>
  <c r="J177" i="9"/>
  <c r="J176" i="9"/>
  <c r="J175" i="9"/>
  <c r="J174" i="9"/>
  <c r="J173" i="9"/>
  <c r="J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J157" i="9"/>
  <c r="J156" i="9"/>
  <c r="J155" i="9"/>
  <c r="J154" i="9"/>
  <c r="J153" i="9"/>
  <c r="J146" i="9"/>
  <c r="J145" i="9"/>
  <c r="J144" i="9"/>
  <c r="J142" i="9"/>
  <c r="J141" i="9"/>
  <c r="J139" i="9"/>
  <c r="J138" i="9"/>
  <c r="J137" i="9"/>
  <c r="J129" i="9"/>
  <c r="J128" i="9"/>
  <c r="J127" i="9"/>
  <c r="J121" i="9"/>
  <c r="J120" i="9"/>
  <c r="J119" i="9"/>
  <c r="J113" i="9"/>
  <c r="J112" i="9"/>
  <c r="J111" i="9"/>
  <c r="J104" i="9"/>
  <c r="J96" i="9"/>
  <c r="J95" i="9"/>
  <c r="J94" i="9"/>
  <c r="J93" i="9"/>
  <c r="J92" i="9"/>
  <c r="J91" i="9"/>
  <c r="J89" i="9"/>
  <c r="J88" i="9"/>
  <c r="J86" i="9"/>
  <c r="J85" i="9"/>
  <c r="J84" i="9"/>
  <c r="J83" i="9"/>
  <c r="J76" i="9"/>
  <c r="J75" i="9"/>
  <c r="J74" i="9"/>
  <c r="J68" i="9"/>
  <c r="J67" i="9"/>
  <c r="J66" i="9"/>
  <c r="J60" i="9"/>
  <c r="J59" i="9"/>
  <c r="J58" i="9"/>
  <c r="J57" i="9"/>
  <c r="J336" i="8"/>
  <c r="J301" i="8"/>
  <c r="J300" i="8"/>
  <c r="J198" i="8"/>
  <c r="J199" i="8"/>
  <c r="J200" i="8"/>
  <c r="J162" i="8"/>
  <c r="J120" i="8"/>
  <c r="J119" i="8"/>
  <c r="J130" i="8"/>
  <c r="J50" i="8"/>
  <c r="J405" i="8"/>
  <c r="J404" i="8"/>
  <c r="J403" i="8"/>
  <c r="J402" i="8"/>
  <c r="J401" i="8"/>
  <c r="J400" i="8"/>
  <c r="J399" i="8"/>
  <c r="J398" i="8"/>
  <c r="J397" i="8"/>
  <c r="J396" i="8"/>
  <c r="J395" i="8"/>
  <c r="J394" i="8"/>
  <c r="J384" i="8"/>
  <c r="J383" i="8"/>
  <c r="J382" i="8"/>
  <c r="J381" i="8"/>
  <c r="J380" i="8"/>
  <c r="J379" i="8"/>
  <c r="J378" i="8"/>
  <c r="J377" i="8"/>
  <c r="J376" i="8"/>
  <c r="J375" i="8"/>
  <c r="J374" i="8"/>
  <c r="J373" i="8"/>
  <c r="J363" i="8"/>
  <c r="J362" i="8"/>
  <c r="J361" i="8"/>
  <c r="J360" i="8"/>
  <c r="J359" i="8"/>
  <c r="J358" i="8"/>
  <c r="J357" i="8"/>
  <c r="J356" i="8"/>
  <c r="J355" i="8"/>
  <c r="J354" i="8"/>
  <c r="J353" i="8"/>
  <c r="J352" i="8"/>
  <c r="J328" i="8"/>
  <c r="J327" i="8"/>
  <c r="J326" i="8"/>
  <c r="J325" i="8"/>
  <c r="J324" i="8"/>
  <c r="J323" i="8"/>
  <c r="J316" i="8"/>
  <c r="J315" i="8"/>
  <c r="J314" i="8"/>
  <c r="J313" i="8"/>
  <c r="J312" i="8"/>
  <c r="J311" i="8"/>
  <c r="J307" i="8"/>
  <c r="J306" i="8"/>
  <c r="J305" i="8"/>
  <c r="J304" i="8"/>
  <c r="J303" i="8"/>
  <c r="J302" i="8"/>
  <c r="J293" i="8"/>
  <c r="J292" i="8"/>
  <c r="J291" i="8"/>
  <c r="J290" i="8"/>
  <c r="J289" i="8"/>
  <c r="J288" i="8"/>
  <c r="J275" i="8"/>
  <c r="J274" i="8"/>
  <c r="J273" i="8"/>
  <c r="J272" i="8"/>
  <c r="J271" i="8"/>
  <c r="J270" i="8"/>
  <c r="J266" i="8"/>
  <c r="J265" i="8"/>
  <c r="J264" i="8"/>
  <c r="J263" i="8"/>
  <c r="J262" i="8"/>
  <c r="J261" i="8"/>
  <c r="J257" i="8"/>
  <c r="J256" i="8"/>
  <c r="J255" i="8"/>
  <c r="J254" i="8"/>
  <c r="J253" i="8"/>
  <c r="J252" i="8"/>
  <c r="J248" i="8"/>
  <c r="J247" i="8"/>
  <c r="J246" i="8"/>
  <c r="J245" i="8"/>
  <c r="J244" i="8"/>
  <c r="J243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18" i="8"/>
  <c r="J217" i="8"/>
  <c r="J216" i="8"/>
  <c r="J215" i="8"/>
  <c r="J214" i="8"/>
  <c r="J213" i="8"/>
  <c r="J139" i="8"/>
  <c r="J138" i="8"/>
  <c r="J137" i="8"/>
  <c r="J136" i="8"/>
  <c r="J135" i="8"/>
  <c r="J134" i="8"/>
  <c r="J86" i="8"/>
  <c r="J85" i="8"/>
  <c r="J84" i="8"/>
  <c r="J83" i="8"/>
  <c r="J82" i="8"/>
  <c r="J81" i="8"/>
  <c r="J74" i="8"/>
  <c r="J73" i="8"/>
  <c r="J72" i="8"/>
  <c r="J71" i="8"/>
  <c r="J70" i="8"/>
  <c r="J69" i="8"/>
  <c r="J65" i="8"/>
  <c r="J64" i="8"/>
  <c r="J63" i="8"/>
  <c r="J62" i="8"/>
  <c r="J61" i="8"/>
  <c r="J60" i="8"/>
  <c r="J92" i="8"/>
  <c r="J91" i="8"/>
  <c r="J90" i="8"/>
  <c r="J80" i="8"/>
  <c r="J79" i="8"/>
  <c r="J78" i="8"/>
  <c r="J165" i="8"/>
  <c r="J164" i="8"/>
  <c r="J163" i="8"/>
  <c r="J56" i="8"/>
  <c r="J55" i="8"/>
  <c r="J54" i="8"/>
  <c r="J53" i="8"/>
  <c r="J52" i="8"/>
  <c r="J51" i="8"/>
  <c r="J284" i="8"/>
  <c r="J283" i="8"/>
  <c r="J282" i="8"/>
  <c r="J411" i="8"/>
  <c r="J410" i="8"/>
  <c r="J409" i="8"/>
  <c r="J408" i="8"/>
  <c r="J407" i="8"/>
  <c r="J406" i="8"/>
  <c r="J393" i="8"/>
  <c r="J392" i="8"/>
  <c r="J391" i="8"/>
  <c r="J390" i="8"/>
  <c r="J389" i="8"/>
  <c r="J388" i="8"/>
  <c r="J387" i="8"/>
  <c r="J386" i="8"/>
  <c r="J385" i="8"/>
  <c r="J372" i="8"/>
  <c r="J371" i="8"/>
  <c r="J370" i="8"/>
  <c r="J369" i="8"/>
  <c r="J368" i="8"/>
  <c r="J367" i="8"/>
  <c r="J366" i="8"/>
  <c r="J365" i="8"/>
  <c r="J364" i="8"/>
  <c r="J351" i="8"/>
  <c r="J350" i="8"/>
  <c r="J349" i="8"/>
  <c r="J348" i="8"/>
  <c r="J347" i="8"/>
  <c r="J346" i="8"/>
  <c r="J331" i="8"/>
  <c r="J330" i="8"/>
  <c r="J329" i="8"/>
  <c r="J322" i="8"/>
  <c r="J321" i="8"/>
  <c r="J320" i="8"/>
  <c r="J319" i="8"/>
  <c r="J318" i="8"/>
  <c r="J317" i="8"/>
  <c r="J310" i="8"/>
  <c r="J309" i="8"/>
  <c r="J308" i="8"/>
  <c r="J299" i="8"/>
  <c r="J298" i="8"/>
  <c r="J297" i="8"/>
  <c r="J296" i="8"/>
  <c r="J295" i="8"/>
  <c r="J294" i="8"/>
  <c r="J287" i="8"/>
  <c r="J286" i="8"/>
  <c r="J285" i="8"/>
  <c r="J281" i="8"/>
  <c r="J280" i="8"/>
  <c r="J279" i="8"/>
  <c r="J278" i="8"/>
  <c r="J277" i="8"/>
  <c r="J276" i="8"/>
  <c r="J269" i="8"/>
  <c r="J268" i="8"/>
  <c r="J267" i="8"/>
  <c r="J260" i="8"/>
  <c r="J259" i="8"/>
  <c r="J258" i="8"/>
  <c r="J251" i="8"/>
  <c r="J250" i="8"/>
  <c r="J249" i="8"/>
  <c r="J242" i="8"/>
  <c r="J241" i="8"/>
  <c r="J240" i="8"/>
  <c r="J239" i="8"/>
  <c r="J238" i="8"/>
  <c r="J237" i="8"/>
  <c r="J236" i="8"/>
  <c r="J235" i="8"/>
  <c r="J234" i="8"/>
  <c r="J221" i="8"/>
  <c r="J220" i="8"/>
  <c r="J219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197" i="8"/>
  <c r="J196" i="8"/>
  <c r="J195" i="8"/>
  <c r="J194" i="8"/>
  <c r="J193" i="8"/>
  <c r="J192" i="8"/>
  <c r="J182" i="8"/>
  <c r="J181" i="8"/>
  <c r="J180" i="8"/>
  <c r="J157" i="8"/>
  <c r="J156" i="8"/>
  <c r="J155" i="8"/>
  <c r="J142" i="8"/>
  <c r="J141" i="8"/>
  <c r="J140" i="8"/>
  <c r="J133" i="8"/>
  <c r="J132" i="8"/>
  <c r="J131" i="8"/>
  <c r="J129" i="8"/>
  <c r="J128" i="8"/>
  <c r="J127" i="8"/>
  <c r="J126" i="8"/>
  <c r="J125" i="8"/>
  <c r="J124" i="8"/>
  <c r="J89" i="8"/>
  <c r="J88" i="8"/>
  <c r="J87" i="8"/>
  <c r="J77" i="8"/>
  <c r="J76" i="8"/>
  <c r="J75" i="8"/>
  <c r="J68" i="8"/>
  <c r="J67" i="8"/>
  <c r="J66" i="8"/>
  <c r="J59" i="8"/>
  <c r="J58" i="8"/>
  <c r="J57" i="8"/>
  <c r="J49" i="8"/>
  <c r="J48" i="8"/>
  <c r="J47" i="8"/>
  <c r="J115" i="8"/>
  <c r="J95" i="8"/>
  <c r="J94" i="8"/>
  <c r="J93" i="8"/>
  <c r="J104" i="8"/>
  <c r="J103" i="8"/>
  <c r="J102" i="8"/>
  <c r="J334" i="8"/>
  <c r="J342" i="8"/>
  <c r="J341" i="8"/>
  <c r="J340" i="8"/>
  <c r="J166" i="8"/>
  <c r="J160" i="8"/>
  <c r="J172" i="8"/>
  <c r="J171" i="8"/>
  <c r="J170" i="8"/>
  <c r="J116" i="8"/>
  <c r="J335" i="8"/>
  <c r="J168" i="8"/>
  <c r="J101" i="8"/>
  <c r="J100" i="8"/>
  <c r="J99" i="8"/>
  <c r="J98" i="8"/>
  <c r="J97" i="8"/>
  <c r="J96" i="8"/>
  <c r="J345" i="8"/>
  <c r="J344" i="8"/>
  <c r="J343" i="8"/>
  <c r="J175" i="8"/>
  <c r="J174" i="8"/>
  <c r="J173" i="8"/>
  <c r="J159" i="8"/>
  <c r="J112" i="8"/>
  <c r="J111" i="8"/>
  <c r="J122" i="8"/>
  <c r="J121" i="8"/>
  <c r="J123" i="8"/>
  <c r="J117" i="8"/>
  <c r="J106" i="8"/>
  <c r="J105" i="8"/>
  <c r="J114" i="8"/>
  <c r="J113" i="8"/>
  <c r="J332" i="8"/>
  <c r="J337" i="8"/>
  <c r="J167" i="8"/>
  <c r="J169" i="8"/>
  <c r="J161" i="8"/>
  <c r="J177" i="8"/>
  <c r="J176" i="8"/>
  <c r="J118" i="8"/>
  <c r="J333" i="8"/>
  <c r="J110" i="8"/>
  <c r="J109" i="8"/>
  <c r="J108" i="8"/>
  <c r="J107" i="8"/>
  <c r="J339" i="8"/>
  <c r="J338" i="8"/>
  <c r="J179" i="8"/>
  <c r="L178" i="8"/>
  <c r="N178" i="8" s="1"/>
  <c r="Q178" i="8" s="1"/>
  <c r="R178" i="8" s="1"/>
  <c r="J178" i="8"/>
  <c r="J158" i="8"/>
  <c r="M335" i="8" l="1"/>
  <c r="O335" i="8" s="1"/>
  <c r="M116" i="8"/>
  <c r="O116" i="8" s="1"/>
  <c r="Q116" i="8"/>
  <c r="Q168" i="8"/>
  <c r="M162" i="8"/>
  <c r="O162" i="8" s="1"/>
  <c r="N162" i="8"/>
  <c r="Q162" i="8" s="1"/>
  <c r="R162" i="8" s="1"/>
  <c r="M168" i="8"/>
  <c r="O168" i="8" s="1"/>
  <c r="R153" i="15"/>
  <c r="Q153" i="15"/>
  <c r="N47" i="8"/>
  <c r="Q47" i="8"/>
  <c r="S104" i="9"/>
  <c r="L104" i="9"/>
  <c r="Q394" i="8"/>
  <c r="R394" i="8" s="1"/>
  <c r="Q379" i="8"/>
  <c r="R379" i="8" s="1"/>
  <c r="Q253" i="8"/>
  <c r="R253" i="8" s="1"/>
  <c r="Q257" i="8"/>
  <c r="R257" i="8" s="1"/>
  <c r="Q218" i="8"/>
  <c r="R218" i="8" s="1"/>
  <c r="Q384" i="8"/>
  <c r="R384" i="8" s="1"/>
  <c r="Q59" i="8"/>
  <c r="R59" i="8" s="1"/>
  <c r="Q249" i="8"/>
  <c r="R249" i="8" s="1"/>
  <c r="Q73" i="8"/>
  <c r="R73" i="8" s="1"/>
  <c r="Q131" i="8"/>
  <c r="R131" i="8" s="1"/>
  <c r="Q392" i="8"/>
  <c r="R392" i="8" s="1"/>
  <c r="Q181" i="8"/>
  <c r="R181" i="8" s="1"/>
  <c r="Q286" i="8"/>
  <c r="R286" i="8" s="1"/>
  <c r="Q201" i="8"/>
  <c r="R201" i="8" s="1"/>
  <c r="Q247" i="8"/>
  <c r="R247" i="8" s="1"/>
  <c r="Q109" i="8"/>
  <c r="R109" i="8" s="1"/>
  <c r="Q77" i="8"/>
  <c r="R77" i="8" s="1"/>
  <c r="Q209" i="8"/>
  <c r="R209" i="8" s="1"/>
  <c r="Q78" i="8"/>
  <c r="R78" i="8" s="1"/>
  <c r="Q344" i="8"/>
  <c r="R344" i="8" s="1"/>
  <c r="Q75" i="8"/>
  <c r="R75" i="8" s="1"/>
  <c r="Q277" i="8"/>
  <c r="R277" i="8" s="1"/>
  <c r="Q64" i="8"/>
  <c r="R64" i="8" s="1"/>
  <c r="Q48" i="8"/>
  <c r="R48" i="8" s="1"/>
  <c r="Q88" i="8"/>
  <c r="R88" i="8" s="1"/>
  <c r="Q207" i="8"/>
  <c r="R207" i="8" s="1"/>
  <c r="Q71" i="8"/>
  <c r="R71" i="8" s="1"/>
  <c r="Q252" i="8"/>
  <c r="R252" i="8" s="1"/>
  <c r="Q74" i="8"/>
  <c r="R74" i="8" s="1"/>
  <c r="Q66" i="8"/>
  <c r="R66" i="8" s="1"/>
  <c r="Q389" i="8"/>
  <c r="R389" i="8" s="1"/>
  <c r="Q65" i="8"/>
  <c r="R65" i="8" s="1"/>
  <c r="Q137" i="8"/>
  <c r="R137" i="8" s="1"/>
  <c r="Q214" i="8"/>
  <c r="R214" i="8" s="1"/>
  <c r="Q70" i="8"/>
  <c r="R70" i="8" s="1"/>
  <c r="Q84" i="8"/>
  <c r="R84" i="8" s="1"/>
  <c r="Q49" i="8"/>
  <c r="R49" i="8" s="1"/>
  <c r="Q193" i="8"/>
  <c r="R193" i="8" s="1"/>
  <c r="Q174" i="8"/>
  <c r="R174" i="8" s="1"/>
  <c r="Q172" i="8"/>
  <c r="R172" i="8" s="1"/>
  <c r="Q67" i="8"/>
  <c r="R67" i="8" s="1"/>
  <c r="Q205" i="8"/>
  <c r="R205" i="8" s="1"/>
  <c r="Q278" i="8"/>
  <c r="R278" i="8" s="1"/>
  <c r="Q296" i="8"/>
  <c r="R296" i="8" s="1"/>
  <c r="Q317" i="8"/>
  <c r="R317" i="8" s="1"/>
  <c r="Q409" i="8"/>
  <c r="R409" i="8" s="1"/>
  <c r="Q91" i="8"/>
  <c r="R91" i="8" s="1"/>
  <c r="Q61" i="8"/>
  <c r="R61" i="8" s="1"/>
  <c r="Q216" i="8"/>
  <c r="R216" i="8" s="1"/>
  <c r="Q102" i="8"/>
  <c r="R102" i="8" s="1"/>
  <c r="Q95" i="8"/>
  <c r="R95" i="8" s="1"/>
  <c r="Q57" i="8"/>
  <c r="R57" i="8" s="1"/>
  <c r="Q76" i="8"/>
  <c r="R76" i="8" s="1"/>
  <c r="Q180" i="8"/>
  <c r="R180" i="8" s="1"/>
  <c r="Q194" i="8"/>
  <c r="R194" i="8" s="1"/>
  <c r="Q197" i="8"/>
  <c r="R197" i="8" s="1"/>
  <c r="Q285" i="8"/>
  <c r="R285" i="8" s="1"/>
  <c r="Q331" i="8"/>
  <c r="R331" i="8" s="1"/>
  <c r="Q307" i="8"/>
  <c r="R307" i="8" s="1"/>
  <c r="Q377" i="8"/>
  <c r="R377" i="8" s="1"/>
  <c r="Q287" i="8"/>
  <c r="R287" i="8" s="1"/>
  <c r="Q195" i="8"/>
  <c r="R195" i="8" s="1"/>
  <c r="Q97" i="8"/>
  <c r="R97" i="8" s="1"/>
  <c r="Q293" i="8"/>
  <c r="R293" i="8" s="1"/>
  <c r="N123" i="8"/>
  <c r="Q123" i="8" s="1"/>
  <c r="R123" i="8" s="1"/>
  <c r="N158" i="8"/>
  <c r="Q158" i="8" s="1"/>
  <c r="R158" i="8" s="1"/>
  <c r="N169" i="8"/>
  <c r="Q169" i="8" s="1"/>
  <c r="R169" i="8" s="1"/>
  <c r="N332" i="8"/>
  <c r="Q332" i="8" s="1"/>
  <c r="R332" i="8" s="1"/>
  <c r="Q202" i="8"/>
  <c r="R202" i="8" s="1"/>
  <c r="Q329" i="8"/>
  <c r="R329" i="8" s="1"/>
  <c r="N118" i="8"/>
  <c r="Q118" i="8" s="1"/>
  <c r="R118" i="8" s="1"/>
  <c r="N334" i="8"/>
  <c r="Q334" i="8" s="1"/>
  <c r="R334" i="8" s="1"/>
  <c r="O158" i="8"/>
  <c r="Q395" i="8"/>
  <c r="R395" i="8" s="1"/>
  <c r="N120" i="8"/>
  <c r="Q120" i="8" s="1"/>
  <c r="R120" i="8" s="1"/>
  <c r="N198" i="8"/>
  <c r="Q198" i="8" s="1"/>
  <c r="R198" i="8" s="1"/>
  <c r="N301" i="8"/>
  <c r="Q301" i="8" s="1"/>
  <c r="R301" i="8" s="1"/>
  <c r="Q87" i="8"/>
  <c r="R87" i="8" s="1"/>
  <c r="Q141" i="8"/>
  <c r="R141" i="8" s="1"/>
  <c r="Q192" i="8"/>
  <c r="R192" i="8" s="1"/>
  <c r="Q196" i="8"/>
  <c r="R196" i="8" s="1"/>
  <c r="Q203" i="8"/>
  <c r="R203" i="8" s="1"/>
  <c r="Q276" i="8"/>
  <c r="R276" i="8" s="1"/>
  <c r="Q281" i="8"/>
  <c r="R281" i="8" s="1"/>
  <c r="Q80" i="8"/>
  <c r="R80" i="8" s="1"/>
  <c r="Q135" i="8"/>
  <c r="R135" i="8" s="1"/>
  <c r="N161" i="8"/>
  <c r="Q161" i="8" s="1"/>
  <c r="R161" i="8" s="1"/>
  <c r="N167" i="8"/>
  <c r="Q167" i="8" s="1"/>
  <c r="R167" i="8" s="1"/>
  <c r="N117" i="8"/>
  <c r="Q117" i="8" s="1"/>
  <c r="R117" i="8" s="1"/>
  <c r="R159" i="8"/>
  <c r="Q335" i="8"/>
  <c r="R335" i="8" s="1"/>
  <c r="N160" i="8"/>
  <c r="Q160" i="8" s="1"/>
  <c r="R160" i="8" s="1"/>
  <c r="N166" i="8"/>
  <c r="Q166" i="8" s="1"/>
  <c r="R166" i="8" s="1"/>
  <c r="N115" i="8"/>
  <c r="Q115" i="8" s="1"/>
  <c r="R115" i="8" s="1"/>
  <c r="Q407" i="8"/>
  <c r="R407" i="8" s="1"/>
  <c r="N130" i="8"/>
  <c r="Q130" i="8" s="1"/>
  <c r="R130" i="8" s="1"/>
  <c r="N200" i="8"/>
  <c r="Q200" i="8" s="1"/>
  <c r="R200" i="8" s="1"/>
  <c r="Q99" i="8"/>
  <c r="R99" i="8" s="1"/>
  <c r="Q58" i="8"/>
  <c r="R58" i="8" s="1"/>
  <c r="Q157" i="8"/>
  <c r="R157" i="8" s="1"/>
  <c r="Q319" i="8"/>
  <c r="R319" i="8" s="1"/>
  <c r="Q368" i="8"/>
  <c r="R368" i="8" s="1"/>
  <c r="Q72" i="8"/>
  <c r="R72" i="8" s="1"/>
  <c r="Q86" i="8"/>
  <c r="R86" i="8" s="1"/>
  <c r="Q245" i="8"/>
  <c r="R245" i="8" s="1"/>
  <c r="Q380" i="8"/>
  <c r="R380" i="8" s="1"/>
  <c r="N119" i="8"/>
  <c r="Q119" i="8" s="1"/>
  <c r="R119" i="8" s="1"/>
  <c r="N199" i="8"/>
  <c r="Q199" i="8" s="1"/>
  <c r="R199" i="8" s="1"/>
  <c r="N300" i="8"/>
  <c r="Q300" i="8" s="1"/>
  <c r="R300" i="8" s="1"/>
  <c r="Q398" i="8"/>
  <c r="R398" i="8" s="1"/>
  <c r="Q400" i="8"/>
  <c r="R400" i="8" s="1"/>
  <c r="Q401" i="8"/>
  <c r="R401" i="8" s="1"/>
  <c r="Q405" i="8"/>
  <c r="R405" i="8" s="1"/>
  <c r="M394" i="8"/>
  <c r="O394" i="8" s="1"/>
  <c r="M395" i="8"/>
  <c r="O395" i="8" s="1"/>
  <c r="M396" i="8"/>
  <c r="M397" i="8"/>
  <c r="O397" i="8" s="1"/>
  <c r="M398" i="8"/>
  <c r="O398" i="8" s="1"/>
  <c r="M399" i="8"/>
  <c r="O399" i="8" s="1"/>
  <c r="M400" i="8"/>
  <c r="O400" i="8" s="1"/>
  <c r="M401" i="8"/>
  <c r="O401" i="8" s="1"/>
  <c r="M402" i="8"/>
  <c r="O402" i="8" s="1"/>
  <c r="M403" i="8"/>
  <c r="M404" i="8"/>
  <c r="O404" i="8" s="1"/>
  <c r="M405" i="8"/>
  <c r="O405" i="8" s="1"/>
  <c r="N399" i="8"/>
  <c r="N402" i="8"/>
  <c r="N404" i="8"/>
  <c r="Q356" i="8"/>
  <c r="R356" i="8" s="1"/>
  <c r="Q358" i="8"/>
  <c r="R358" i="8" s="1"/>
  <c r="Q359" i="8"/>
  <c r="R359" i="8" s="1"/>
  <c r="Q363" i="8"/>
  <c r="R363" i="8" s="1"/>
  <c r="Q375" i="8"/>
  <c r="R375" i="8" s="1"/>
  <c r="M356" i="8"/>
  <c r="O356" i="8" s="1"/>
  <c r="M357" i="8"/>
  <c r="O357" i="8" s="1"/>
  <c r="M358" i="8"/>
  <c r="O358" i="8" s="1"/>
  <c r="M359" i="8"/>
  <c r="O359" i="8" s="1"/>
  <c r="M360" i="8"/>
  <c r="O360" i="8" s="1"/>
  <c r="M361" i="8"/>
  <c r="M362" i="8"/>
  <c r="O362" i="8" s="1"/>
  <c r="M363" i="8"/>
  <c r="O363" i="8" s="1"/>
  <c r="M373" i="8"/>
  <c r="O373" i="8" s="1"/>
  <c r="M374" i="8"/>
  <c r="O374" i="8" s="1"/>
  <c r="M375" i="8"/>
  <c r="O375" i="8" s="1"/>
  <c r="M376" i="8"/>
  <c r="O376" i="8" s="1"/>
  <c r="M377" i="8"/>
  <c r="O377" i="8" s="1"/>
  <c r="M378" i="8"/>
  <c r="O378" i="8" s="1"/>
  <c r="M379" i="8"/>
  <c r="O379" i="8" s="1"/>
  <c r="M380" i="8"/>
  <c r="O380" i="8" s="1"/>
  <c r="M381" i="8"/>
  <c r="O381" i="8" s="1"/>
  <c r="M382" i="8"/>
  <c r="M383" i="8"/>
  <c r="O383" i="8" s="1"/>
  <c r="M384" i="8"/>
  <c r="O384" i="8" s="1"/>
  <c r="Q378" i="8"/>
  <c r="R378" i="8" s="1"/>
  <c r="Q381" i="8"/>
  <c r="R381" i="8" s="1"/>
  <c r="Q383" i="8"/>
  <c r="R383" i="8" s="1"/>
  <c r="N357" i="8"/>
  <c r="N360" i="8"/>
  <c r="N362" i="8"/>
  <c r="N373" i="8"/>
  <c r="N374" i="8"/>
  <c r="M305" i="8"/>
  <c r="Q306" i="8"/>
  <c r="R306" i="8" s="1"/>
  <c r="N306" i="8"/>
  <c r="Q316" i="8"/>
  <c r="R316" i="8" s="1"/>
  <c r="Q325" i="8"/>
  <c r="R325" i="8" s="1"/>
  <c r="Q327" i="8"/>
  <c r="R327" i="8" s="1"/>
  <c r="Q352" i="8"/>
  <c r="R352" i="8" s="1"/>
  <c r="Q353" i="8"/>
  <c r="R353" i="8" s="1"/>
  <c r="M307" i="8"/>
  <c r="O307" i="8" s="1"/>
  <c r="M311" i="8"/>
  <c r="O311" i="8" s="1"/>
  <c r="M312" i="8"/>
  <c r="O312" i="8" s="1"/>
  <c r="M313" i="8"/>
  <c r="M314" i="8"/>
  <c r="O314" i="8" s="1"/>
  <c r="M315" i="8"/>
  <c r="O315" i="8" s="1"/>
  <c r="M316" i="8"/>
  <c r="O316" i="8" s="1"/>
  <c r="M323" i="8"/>
  <c r="O323" i="8" s="1"/>
  <c r="M324" i="8"/>
  <c r="O324" i="8" s="1"/>
  <c r="M325" i="8"/>
  <c r="O325" i="8" s="1"/>
  <c r="M326" i="8"/>
  <c r="M327" i="8"/>
  <c r="O327" i="8" s="1"/>
  <c r="M328" i="8"/>
  <c r="O328" i="8" s="1"/>
  <c r="M352" i="8"/>
  <c r="O352" i="8" s="1"/>
  <c r="M353" i="8"/>
  <c r="O353" i="8" s="1"/>
  <c r="M354" i="8"/>
  <c r="M355" i="8"/>
  <c r="O355" i="8" s="1"/>
  <c r="Q311" i="8"/>
  <c r="R311" i="8" s="1"/>
  <c r="Q312" i="8"/>
  <c r="R312" i="8" s="1"/>
  <c r="N315" i="8"/>
  <c r="N323" i="8"/>
  <c r="N324" i="8"/>
  <c r="N328" i="8"/>
  <c r="Q272" i="8"/>
  <c r="R272" i="8" s="1"/>
  <c r="Q274" i="8"/>
  <c r="R274" i="8" s="1"/>
  <c r="Q288" i="8"/>
  <c r="R288" i="8" s="1"/>
  <c r="Q289" i="8"/>
  <c r="R289" i="8" s="1"/>
  <c r="M272" i="8"/>
  <c r="O272" i="8" s="1"/>
  <c r="M273" i="8"/>
  <c r="M274" i="8"/>
  <c r="O274" i="8" s="1"/>
  <c r="M275" i="8"/>
  <c r="O275" i="8" s="1"/>
  <c r="M288" i="8"/>
  <c r="O288" i="8" s="1"/>
  <c r="M289" i="8"/>
  <c r="O289" i="8" s="1"/>
  <c r="M290" i="8"/>
  <c r="M291" i="8"/>
  <c r="O291" i="8" s="1"/>
  <c r="M292" i="8"/>
  <c r="O292" i="8" s="1"/>
  <c r="M293" i="8"/>
  <c r="O293" i="8" s="1"/>
  <c r="M302" i="8"/>
  <c r="O302" i="8" s="1"/>
  <c r="M303" i="8"/>
  <c r="O303" i="8" s="1"/>
  <c r="M304" i="8"/>
  <c r="O304" i="8" s="1"/>
  <c r="Q292" i="8"/>
  <c r="R292" i="8" s="1"/>
  <c r="Q302" i="8"/>
  <c r="R302" i="8" s="1"/>
  <c r="Q303" i="8"/>
  <c r="R303" i="8" s="1"/>
  <c r="N275" i="8"/>
  <c r="Q213" i="8"/>
  <c r="R213" i="8" s="1"/>
  <c r="Q223" i="8"/>
  <c r="R223" i="8" s="1"/>
  <c r="Q227" i="8"/>
  <c r="R227" i="8" s="1"/>
  <c r="Q231" i="8"/>
  <c r="R231" i="8" s="1"/>
  <c r="Q266" i="8"/>
  <c r="R266" i="8" s="1"/>
  <c r="M135" i="8"/>
  <c r="O135" i="8" s="1"/>
  <c r="M136" i="8"/>
  <c r="O136" i="8" s="1"/>
  <c r="M137" i="8"/>
  <c r="O137" i="8" s="1"/>
  <c r="M138" i="8"/>
  <c r="O138" i="8" s="1"/>
  <c r="M139" i="8"/>
  <c r="O139" i="8" s="1"/>
  <c r="M213" i="8"/>
  <c r="O213" i="8" s="1"/>
  <c r="M214" i="8"/>
  <c r="O214" i="8" s="1"/>
  <c r="M215" i="8"/>
  <c r="M216" i="8"/>
  <c r="O216" i="8" s="1"/>
  <c r="M217" i="8"/>
  <c r="O217" i="8" s="1"/>
  <c r="M218" i="8"/>
  <c r="O218" i="8" s="1"/>
  <c r="M222" i="8"/>
  <c r="M223" i="8"/>
  <c r="O223" i="8" s="1"/>
  <c r="M224" i="8"/>
  <c r="O224" i="8" s="1"/>
  <c r="M225" i="8"/>
  <c r="M226" i="8"/>
  <c r="M227" i="8"/>
  <c r="O227" i="8" s="1"/>
  <c r="M228" i="8"/>
  <c r="O228" i="8" s="1"/>
  <c r="M229" i="8"/>
  <c r="M230" i="8"/>
  <c r="O230" i="8" s="1"/>
  <c r="M231" i="8"/>
  <c r="O231" i="8" s="1"/>
  <c r="M232" i="8"/>
  <c r="O232" i="8" s="1"/>
  <c r="M233" i="8"/>
  <c r="M243" i="8"/>
  <c r="O243" i="8" s="1"/>
  <c r="M244" i="8"/>
  <c r="O244" i="8" s="1"/>
  <c r="M245" i="8"/>
  <c r="O245" i="8" s="1"/>
  <c r="M246" i="8"/>
  <c r="O246" i="8" s="1"/>
  <c r="M247" i="8"/>
  <c r="O247" i="8" s="1"/>
  <c r="M248" i="8"/>
  <c r="O248" i="8" s="1"/>
  <c r="M252" i="8"/>
  <c r="O252" i="8" s="1"/>
  <c r="M253" i="8"/>
  <c r="O253" i="8" s="1"/>
  <c r="M254" i="8"/>
  <c r="O254" i="8" s="1"/>
  <c r="M255" i="8"/>
  <c r="M256" i="8"/>
  <c r="O256" i="8" s="1"/>
  <c r="M257" i="8"/>
  <c r="O257" i="8" s="1"/>
  <c r="M261" i="8"/>
  <c r="O261" i="8" s="1"/>
  <c r="M262" i="8"/>
  <c r="O262" i="8" s="1"/>
  <c r="M263" i="8"/>
  <c r="M264" i="8"/>
  <c r="O264" i="8" s="1"/>
  <c r="M265" i="8"/>
  <c r="O265" i="8" s="1"/>
  <c r="M266" i="8"/>
  <c r="O266" i="8" s="1"/>
  <c r="M270" i="8"/>
  <c r="O270" i="8" s="1"/>
  <c r="M271" i="8"/>
  <c r="O271" i="8" s="1"/>
  <c r="Q136" i="8"/>
  <c r="R136" i="8" s="1"/>
  <c r="Q138" i="8"/>
  <c r="R138" i="8" s="1"/>
  <c r="Q217" i="8"/>
  <c r="R217" i="8" s="1"/>
  <c r="Q244" i="8"/>
  <c r="R244" i="8" s="1"/>
  <c r="Q246" i="8"/>
  <c r="R246" i="8" s="1"/>
  <c r="Q248" i="8"/>
  <c r="R248" i="8" s="1"/>
  <c r="Q254" i="8"/>
  <c r="R254" i="8" s="1"/>
  <c r="Q256" i="8"/>
  <c r="R256" i="8" s="1"/>
  <c r="Q261" i="8"/>
  <c r="R261" i="8" s="1"/>
  <c r="Q262" i="8"/>
  <c r="R262" i="8" s="1"/>
  <c r="N224" i="8"/>
  <c r="N228" i="8"/>
  <c r="N232" i="8"/>
  <c r="N255" i="8"/>
  <c r="N265" i="8"/>
  <c r="N270" i="8"/>
  <c r="N271" i="8"/>
  <c r="M74" i="8"/>
  <c r="O74" i="8" s="1"/>
  <c r="M81" i="8"/>
  <c r="O81" i="8" s="1"/>
  <c r="M82" i="8"/>
  <c r="M83" i="8"/>
  <c r="O83" i="8" s="1"/>
  <c r="M84" i="8"/>
  <c r="O84" i="8" s="1"/>
  <c r="M85" i="8"/>
  <c r="O85" i="8" s="1"/>
  <c r="M86" i="8"/>
  <c r="O86" i="8" s="1"/>
  <c r="M134" i="8"/>
  <c r="O134" i="8" s="1"/>
  <c r="Q85" i="8"/>
  <c r="R85" i="8" s="1"/>
  <c r="Q134" i="8"/>
  <c r="R134" i="8" s="1"/>
  <c r="N81" i="8"/>
  <c r="M60" i="8"/>
  <c r="M61" i="8"/>
  <c r="O61" i="8" s="1"/>
  <c r="M62" i="8"/>
  <c r="M63" i="8"/>
  <c r="M64" i="8"/>
  <c r="O64" i="8" s="1"/>
  <c r="M65" i="8"/>
  <c r="O65" i="8" s="1"/>
  <c r="M69" i="8"/>
  <c r="M70" i="8"/>
  <c r="O70" i="8" s="1"/>
  <c r="M71" i="8"/>
  <c r="O71" i="8" s="1"/>
  <c r="M72" i="8"/>
  <c r="O72" i="8" s="1"/>
  <c r="M73" i="8"/>
  <c r="O73" i="8" s="1"/>
  <c r="Q164" i="8"/>
  <c r="R164" i="8" s="1"/>
  <c r="M164" i="8"/>
  <c r="O164" i="8" s="1"/>
  <c r="M165" i="8"/>
  <c r="O165" i="8" s="1"/>
  <c r="M78" i="8"/>
  <c r="O78" i="8" s="1"/>
  <c r="M79" i="8"/>
  <c r="O79" i="8" s="1"/>
  <c r="M80" i="8"/>
  <c r="O80" i="8" s="1"/>
  <c r="M90" i="8"/>
  <c r="O90" i="8" s="1"/>
  <c r="M91" i="8"/>
  <c r="O91" i="8" s="1"/>
  <c r="M92" i="8"/>
  <c r="N79" i="8"/>
  <c r="N90" i="8"/>
  <c r="Q283" i="8"/>
  <c r="R283" i="8" s="1"/>
  <c r="Q52" i="8"/>
  <c r="R52" i="8" s="1"/>
  <c r="M283" i="8"/>
  <c r="O283" i="8" s="1"/>
  <c r="M284" i="8"/>
  <c r="O284" i="8" s="1"/>
  <c r="M51" i="8"/>
  <c r="O51" i="8" s="1"/>
  <c r="M52" i="8"/>
  <c r="O52" i="8" s="1"/>
  <c r="M53" i="8"/>
  <c r="O53" i="8" s="1"/>
  <c r="M54" i="8"/>
  <c r="M55" i="8"/>
  <c r="O55" i="8" s="1"/>
  <c r="M56" i="8"/>
  <c r="M163" i="8"/>
  <c r="O163" i="8" s="1"/>
  <c r="Q55" i="8"/>
  <c r="R55" i="8" s="1"/>
  <c r="Q163" i="8"/>
  <c r="R163" i="8" s="1"/>
  <c r="N284" i="8"/>
  <c r="N51" i="8"/>
  <c r="M392" i="8"/>
  <c r="O392" i="8" s="1"/>
  <c r="M393" i="8"/>
  <c r="O393" i="8" s="1"/>
  <c r="M406" i="8"/>
  <c r="O406" i="8" s="1"/>
  <c r="M407" i="8"/>
  <c r="O407" i="8" s="1"/>
  <c r="M408" i="8"/>
  <c r="O408" i="8" s="1"/>
  <c r="M409" i="8"/>
  <c r="O409" i="8" s="1"/>
  <c r="M410" i="8"/>
  <c r="O410" i="8" s="1"/>
  <c r="M411" i="8"/>
  <c r="O411" i="8" s="1"/>
  <c r="M282" i="8"/>
  <c r="O282" i="8" s="1"/>
  <c r="Q406" i="8"/>
  <c r="R406" i="8" s="1"/>
  <c r="Q408" i="8"/>
  <c r="R408" i="8" s="1"/>
  <c r="Q410" i="8"/>
  <c r="Q371" i="8"/>
  <c r="R371" i="8" s="1"/>
  <c r="Q385" i="8"/>
  <c r="R385" i="8" s="1"/>
  <c r="M367" i="8"/>
  <c r="O367" i="8" s="1"/>
  <c r="M368" i="8"/>
  <c r="O368" i="8" s="1"/>
  <c r="M369" i="8"/>
  <c r="O369" i="8" s="1"/>
  <c r="M370" i="8"/>
  <c r="O370" i="8" s="1"/>
  <c r="M371" i="8"/>
  <c r="O371" i="8" s="1"/>
  <c r="M372" i="8"/>
  <c r="O372" i="8" s="1"/>
  <c r="M385" i="8"/>
  <c r="O385" i="8" s="1"/>
  <c r="M386" i="8"/>
  <c r="O386" i="8" s="1"/>
  <c r="M387" i="8"/>
  <c r="O387" i="8" s="1"/>
  <c r="M388" i="8"/>
  <c r="M389" i="8"/>
  <c r="O389" i="8" s="1"/>
  <c r="M390" i="8"/>
  <c r="M391" i="8"/>
  <c r="O391" i="8" s="1"/>
  <c r="Q367" i="8"/>
  <c r="R367" i="8" s="1"/>
  <c r="N370" i="8"/>
  <c r="N372" i="8"/>
  <c r="N386" i="8"/>
  <c r="Q348" i="8"/>
  <c r="R348" i="8" s="1"/>
  <c r="Q350" i="8"/>
  <c r="R350" i="8" s="1"/>
  <c r="M329" i="8"/>
  <c r="O329" i="8" s="1"/>
  <c r="M330" i="8"/>
  <c r="O330" i="8" s="1"/>
  <c r="M331" i="8"/>
  <c r="O331" i="8" s="1"/>
  <c r="M346" i="8"/>
  <c r="M347" i="8"/>
  <c r="O347" i="8" s="1"/>
  <c r="M348" i="8"/>
  <c r="O348" i="8" s="1"/>
  <c r="M349" i="8"/>
  <c r="O349" i="8" s="1"/>
  <c r="M350" i="8"/>
  <c r="O350" i="8" s="1"/>
  <c r="M351" i="8"/>
  <c r="O351" i="8" s="1"/>
  <c r="M364" i="8"/>
  <c r="M365" i="8"/>
  <c r="O365" i="8" s="1"/>
  <c r="M366" i="8"/>
  <c r="Q330" i="8"/>
  <c r="R330" i="8" s="1"/>
  <c r="N349" i="8"/>
  <c r="N351" i="8"/>
  <c r="N365" i="8"/>
  <c r="Q299" i="8"/>
  <c r="R299" i="8" s="1"/>
  <c r="M298" i="8"/>
  <c r="O298" i="8" s="1"/>
  <c r="M308" i="8"/>
  <c r="M310" i="8"/>
  <c r="O310" i="8" s="1"/>
  <c r="M318" i="8"/>
  <c r="O318" i="8" s="1"/>
  <c r="M320" i="8"/>
  <c r="M322" i="8"/>
  <c r="O322" i="8" s="1"/>
  <c r="Q310" i="8"/>
  <c r="R310" i="8" s="1"/>
  <c r="Q318" i="8"/>
  <c r="R318" i="8" s="1"/>
  <c r="N297" i="8"/>
  <c r="N298" i="8"/>
  <c r="N299" i="8"/>
  <c r="N309" i="8"/>
  <c r="N317" i="8"/>
  <c r="N319" i="8"/>
  <c r="N321" i="8"/>
  <c r="N322" i="8"/>
  <c r="Q297" i="8"/>
  <c r="R297" i="8" s="1"/>
  <c r="M276" i="8"/>
  <c r="O276" i="8" s="1"/>
  <c r="M277" i="8"/>
  <c r="O277" i="8" s="1"/>
  <c r="M278" i="8"/>
  <c r="O278" i="8" s="1"/>
  <c r="M279" i="8"/>
  <c r="M280" i="8"/>
  <c r="O280" i="8" s="1"/>
  <c r="M281" i="8"/>
  <c r="O281" i="8" s="1"/>
  <c r="M285" i="8"/>
  <c r="O285" i="8" s="1"/>
  <c r="M286" i="8"/>
  <c r="O286" i="8" s="1"/>
  <c r="M287" i="8"/>
  <c r="O287" i="8" s="1"/>
  <c r="M294" i="8"/>
  <c r="M295" i="8"/>
  <c r="O295" i="8" s="1"/>
  <c r="M296" i="8"/>
  <c r="O296" i="8" s="1"/>
  <c r="Q258" i="8"/>
  <c r="R258" i="8" s="1"/>
  <c r="Q260" i="8"/>
  <c r="R260" i="8" s="1"/>
  <c r="M249" i="8"/>
  <c r="O249" i="8" s="1"/>
  <c r="M250" i="8"/>
  <c r="O250" i="8" s="1"/>
  <c r="M251" i="8"/>
  <c r="O251" i="8" s="1"/>
  <c r="M258" i="8"/>
  <c r="O258" i="8" s="1"/>
  <c r="M259" i="8"/>
  <c r="O259" i="8" s="1"/>
  <c r="M260" i="8"/>
  <c r="O260" i="8" s="1"/>
  <c r="M267" i="8"/>
  <c r="M268" i="8"/>
  <c r="O268" i="8" s="1"/>
  <c r="M269" i="8"/>
  <c r="O269" i="8" s="1"/>
  <c r="Q269" i="8"/>
  <c r="R269" i="8" s="1"/>
  <c r="N251" i="8"/>
  <c r="N259" i="8"/>
  <c r="Q236" i="8"/>
  <c r="R236" i="8" s="1"/>
  <c r="Q238" i="8"/>
  <c r="R238" i="8" s="1"/>
  <c r="Q240" i="8"/>
  <c r="R240" i="8" s="1"/>
  <c r="Q242" i="8"/>
  <c r="R242" i="8" s="1"/>
  <c r="M234" i="8"/>
  <c r="O234" i="8" s="1"/>
  <c r="M235" i="8"/>
  <c r="O235" i="8" s="1"/>
  <c r="M236" i="8"/>
  <c r="O236" i="8" s="1"/>
  <c r="M237" i="8"/>
  <c r="O237" i="8" s="1"/>
  <c r="M238" i="8"/>
  <c r="O238" i="8" s="1"/>
  <c r="M239" i="8"/>
  <c r="O239" i="8" s="1"/>
  <c r="M240" i="8"/>
  <c r="O240" i="8" s="1"/>
  <c r="M241" i="8"/>
  <c r="O241" i="8" s="1"/>
  <c r="M242" i="8"/>
  <c r="O242" i="8" s="1"/>
  <c r="N235" i="8"/>
  <c r="N237" i="8"/>
  <c r="N239" i="8"/>
  <c r="N241" i="8"/>
  <c r="Q212" i="8"/>
  <c r="R212" i="8" s="1"/>
  <c r="Q220" i="8"/>
  <c r="R220" i="8" s="1"/>
  <c r="M204" i="8"/>
  <c r="O204" i="8" s="1"/>
  <c r="M205" i="8"/>
  <c r="O205" i="8" s="1"/>
  <c r="M206" i="8"/>
  <c r="O206" i="8" s="1"/>
  <c r="M207" i="8"/>
  <c r="O207" i="8" s="1"/>
  <c r="M208" i="8"/>
  <c r="O208" i="8" s="1"/>
  <c r="M209" i="8"/>
  <c r="O209" i="8" s="1"/>
  <c r="M210" i="8"/>
  <c r="O210" i="8" s="1"/>
  <c r="M211" i="8"/>
  <c r="O211" i="8" s="1"/>
  <c r="M212" i="8"/>
  <c r="O212" i="8" s="1"/>
  <c r="M219" i="8"/>
  <c r="M220" i="8"/>
  <c r="O220" i="8" s="1"/>
  <c r="M221" i="8"/>
  <c r="O221" i="8" s="1"/>
  <c r="Q204" i="8"/>
  <c r="R204" i="8" s="1"/>
  <c r="Q206" i="8"/>
  <c r="R206" i="8" s="1"/>
  <c r="Q208" i="8"/>
  <c r="R208" i="8" s="1"/>
  <c r="N211" i="8"/>
  <c r="N221" i="8"/>
  <c r="M157" i="8"/>
  <c r="O157" i="8" s="1"/>
  <c r="M180" i="8"/>
  <c r="O180" i="8" s="1"/>
  <c r="M181" i="8"/>
  <c r="O181" i="8" s="1"/>
  <c r="M182" i="8"/>
  <c r="O182" i="8" s="1"/>
  <c r="M192" i="8"/>
  <c r="O192" i="8" s="1"/>
  <c r="M193" i="8"/>
  <c r="O193" i="8" s="1"/>
  <c r="M194" i="8"/>
  <c r="O194" i="8" s="1"/>
  <c r="M195" i="8"/>
  <c r="O195" i="8" s="1"/>
  <c r="M196" i="8"/>
  <c r="O196" i="8" s="1"/>
  <c r="M197" i="8"/>
  <c r="O197" i="8" s="1"/>
  <c r="M201" i="8"/>
  <c r="O201" i="8" s="1"/>
  <c r="M202" i="8"/>
  <c r="O202" i="8" s="1"/>
  <c r="M203" i="8"/>
  <c r="O203" i="8" s="1"/>
  <c r="Q124" i="8"/>
  <c r="R124" i="8" s="1"/>
  <c r="Q126" i="8"/>
  <c r="R126" i="8" s="1"/>
  <c r="Q128" i="8"/>
  <c r="R128" i="8" s="1"/>
  <c r="Q156" i="8"/>
  <c r="R156" i="8" s="1"/>
  <c r="M89" i="8"/>
  <c r="O89" i="8" s="1"/>
  <c r="M124" i="8"/>
  <c r="O124" i="8" s="1"/>
  <c r="M125" i="8"/>
  <c r="O125" i="8" s="1"/>
  <c r="M126" i="8"/>
  <c r="O126" i="8" s="1"/>
  <c r="M127" i="8"/>
  <c r="O127" i="8" s="1"/>
  <c r="M128" i="8"/>
  <c r="O128" i="8" s="1"/>
  <c r="M129" i="8"/>
  <c r="O129" i="8" s="1"/>
  <c r="M131" i="8"/>
  <c r="O131" i="8" s="1"/>
  <c r="M132" i="8"/>
  <c r="O132" i="8" s="1"/>
  <c r="M133" i="8"/>
  <c r="M140" i="8"/>
  <c r="O140" i="8" s="1"/>
  <c r="M141" i="8"/>
  <c r="O141" i="8" s="1"/>
  <c r="M142" i="8"/>
  <c r="O142" i="8" s="1"/>
  <c r="M155" i="8"/>
  <c r="O155" i="8" s="1"/>
  <c r="M156" i="8"/>
  <c r="O156" i="8" s="1"/>
  <c r="Q132" i="8"/>
  <c r="R132" i="8" s="1"/>
  <c r="Q140" i="8"/>
  <c r="R140" i="8" s="1"/>
  <c r="N125" i="8"/>
  <c r="N127" i="8"/>
  <c r="N155" i="8"/>
  <c r="M47" i="8"/>
  <c r="O47" i="8" s="1"/>
  <c r="M48" i="8"/>
  <c r="O48" i="8" s="1"/>
  <c r="M49" i="8"/>
  <c r="O49" i="8" s="1"/>
  <c r="M57" i="8"/>
  <c r="O57" i="8" s="1"/>
  <c r="M58" i="8"/>
  <c r="O58" i="8" s="1"/>
  <c r="M59" i="8"/>
  <c r="O59" i="8" s="1"/>
  <c r="M66" i="8"/>
  <c r="O66" i="8" s="1"/>
  <c r="M67" i="8"/>
  <c r="O67" i="8" s="1"/>
  <c r="M68" i="8"/>
  <c r="O68" i="8" s="1"/>
  <c r="M75" i="8"/>
  <c r="O75" i="8" s="1"/>
  <c r="M76" i="8"/>
  <c r="O76" i="8" s="1"/>
  <c r="M77" i="8"/>
  <c r="O77" i="8" s="1"/>
  <c r="M87" i="8"/>
  <c r="O87" i="8" s="1"/>
  <c r="M88" i="8"/>
  <c r="O88" i="8" s="1"/>
  <c r="M93" i="8"/>
  <c r="M94" i="8"/>
  <c r="M95" i="8"/>
  <c r="O95" i="8" s="1"/>
  <c r="Q103" i="8"/>
  <c r="R103" i="8" s="1"/>
  <c r="M102" i="8"/>
  <c r="O102" i="8" s="1"/>
  <c r="M103" i="8"/>
  <c r="O103" i="8" s="1"/>
  <c r="M104" i="8"/>
  <c r="Q340" i="8"/>
  <c r="R340" i="8" s="1"/>
  <c r="M340" i="8"/>
  <c r="O340" i="8" s="1"/>
  <c r="M341" i="8"/>
  <c r="O341" i="8" s="1"/>
  <c r="M342" i="8"/>
  <c r="N341" i="8"/>
  <c r="M170" i="8"/>
  <c r="M171" i="8"/>
  <c r="O171" i="8" s="1"/>
  <c r="M172" i="8"/>
  <c r="O172" i="8" s="1"/>
  <c r="N171" i="8"/>
  <c r="O101" i="8"/>
  <c r="N99" i="8"/>
  <c r="N100" i="8"/>
  <c r="N101" i="8"/>
  <c r="M100" i="8"/>
  <c r="O100" i="8" s="1"/>
  <c r="M173" i="8"/>
  <c r="M174" i="8"/>
  <c r="O174" i="8" s="1"/>
  <c r="M175" i="8"/>
  <c r="O175" i="8" s="1"/>
  <c r="M343" i="8"/>
  <c r="M344" i="8"/>
  <c r="O344" i="8" s="1"/>
  <c r="M345" i="8"/>
  <c r="O345" i="8" s="1"/>
  <c r="M96" i="8"/>
  <c r="M97" i="8"/>
  <c r="O97" i="8" s="1"/>
  <c r="M98" i="8"/>
  <c r="O98" i="8" s="1"/>
  <c r="Q175" i="8"/>
  <c r="R175" i="8" s="1"/>
  <c r="Q345" i="8"/>
  <c r="R345" i="8" s="1"/>
  <c r="Q98" i="8"/>
  <c r="R98" i="8" s="1"/>
  <c r="M121" i="8"/>
  <c r="O121" i="8" s="1"/>
  <c r="M122" i="8"/>
  <c r="O122" i="8" s="1"/>
  <c r="M111" i="8"/>
  <c r="M112" i="8"/>
  <c r="O112" i="8" s="1"/>
  <c r="Q121" i="8"/>
  <c r="R121" i="8" s="1"/>
  <c r="N122" i="8"/>
  <c r="N112" i="8"/>
  <c r="Q114" i="8"/>
  <c r="R114" i="8" s="1"/>
  <c r="Q106" i="8"/>
  <c r="R106" i="8" s="1"/>
  <c r="M113" i="8"/>
  <c r="M114" i="8"/>
  <c r="O114" i="8" s="1"/>
  <c r="M105" i="8"/>
  <c r="O105" i="8" s="1"/>
  <c r="M106" i="8"/>
  <c r="O106" i="8" s="1"/>
  <c r="N105" i="8"/>
  <c r="M336" i="8"/>
  <c r="M337" i="8"/>
  <c r="M176" i="8"/>
  <c r="M177" i="8"/>
  <c r="M109" i="8"/>
  <c r="O109" i="8" s="1"/>
  <c r="M110" i="8"/>
  <c r="O110" i="8" s="1"/>
  <c r="M179" i="8"/>
  <c r="O179" i="8" s="1"/>
  <c r="M338" i="8"/>
  <c r="O338" i="8" s="1"/>
  <c r="M339" i="8"/>
  <c r="O339" i="8" s="1"/>
  <c r="M107" i="8"/>
  <c r="O107" i="8" s="1"/>
  <c r="M108" i="8"/>
  <c r="O108" i="8" s="1"/>
  <c r="N50" i="8"/>
  <c r="Q50" i="8" s="1"/>
  <c r="R50" i="8" s="1"/>
  <c r="M333" i="8"/>
  <c r="O333" i="8" s="1"/>
  <c r="Q396" i="8"/>
  <c r="R396" i="8" s="1"/>
  <c r="S204" i="9"/>
  <c r="S148" i="9"/>
  <c r="R148" i="9"/>
  <c r="R105" i="9"/>
  <c r="R52" i="9"/>
  <c r="S114" i="9"/>
  <c r="R114" i="9"/>
  <c r="R77" i="9"/>
  <c r="S105" i="9"/>
  <c r="S52" i="9"/>
  <c r="Q263" i="8"/>
  <c r="R263" i="8" s="1"/>
  <c r="Q361" i="8"/>
  <c r="R361" i="8" s="1"/>
  <c r="Q382" i="8"/>
  <c r="R382" i="8" s="1"/>
  <c r="Q226" i="8"/>
  <c r="R226" i="8" s="1"/>
  <c r="Q233" i="8"/>
  <c r="R233" i="8" s="1"/>
  <c r="Q273" i="8"/>
  <c r="R273" i="8" s="1"/>
  <c r="Q290" i="8"/>
  <c r="R290" i="8" s="1"/>
  <c r="Q403" i="8"/>
  <c r="R403" i="8" s="1"/>
  <c r="Q388" i="8"/>
  <c r="R388" i="8" s="1"/>
  <c r="Q229" i="8"/>
  <c r="R229" i="8" s="1"/>
  <c r="Q305" i="8"/>
  <c r="R305" i="8" s="1"/>
  <c r="Q313" i="8"/>
  <c r="R313" i="8" s="1"/>
  <c r="Q267" i="8"/>
  <c r="R267" i="8" s="1"/>
  <c r="Q63" i="8"/>
  <c r="R63" i="8" s="1"/>
  <c r="Q82" i="8"/>
  <c r="R82" i="8" s="1"/>
  <c r="Q326" i="8"/>
  <c r="R326" i="8" s="1"/>
  <c r="Q354" i="8"/>
  <c r="R354" i="8" s="1"/>
  <c r="Q139" i="8"/>
  <c r="R139" i="8" s="1"/>
  <c r="Q83" i="8"/>
  <c r="R83" i="8" s="1"/>
  <c r="Q230" i="8"/>
  <c r="R230" i="8" s="1"/>
  <c r="Q243" i="8"/>
  <c r="R243" i="8" s="1"/>
  <c r="Q264" i="8"/>
  <c r="R264" i="8" s="1"/>
  <c r="Q291" i="8"/>
  <c r="R291" i="8" s="1"/>
  <c r="Q304" i="8"/>
  <c r="R304" i="8" s="1"/>
  <c r="Q314" i="8"/>
  <c r="R314" i="8" s="1"/>
  <c r="Q355" i="8"/>
  <c r="R355" i="8" s="1"/>
  <c r="Q376" i="8"/>
  <c r="R376" i="8" s="1"/>
  <c r="Q397" i="8"/>
  <c r="Q62" i="8"/>
  <c r="R62" i="8" s="1"/>
  <c r="Q69" i="8"/>
  <c r="R69" i="8" s="1"/>
  <c r="Q215" i="8"/>
  <c r="R215" i="8" s="1"/>
  <c r="Q222" i="8"/>
  <c r="R222" i="8" s="1"/>
  <c r="Q225" i="8"/>
  <c r="R225" i="8" s="1"/>
  <c r="Q294" i="8"/>
  <c r="R294" i="8" s="1"/>
  <c r="Q54" i="8"/>
  <c r="R54" i="8" s="1"/>
  <c r="Q320" i="8"/>
  <c r="R320" i="8" s="1"/>
  <c r="Q364" i="8"/>
  <c r="R364" i="8" s="1"/>
  <c r="Q250" i="8"/>
  <c r="R250" i="8" s="1"/>
  <c r="Q89" i="8"/>
  <c r="R89" i="8" s="1"/>
  <c r="Q142" i="8"/>
  <c r="R142" i="8" s="1"/>
  <c r="Q234" i="8"/>
  <c r="R234" i="8" s="1"/>
  <c r="Q268" i="8"/>
  <c r="R268" i="8" s="1"/>
  <c r="Q295" i="8"/>
  <c r="R295" i="8" s="1"/>
  <c r="Q321" i="8"/>
  <c r="R321" i="8" s="1"/>
  <c r="Q369" i="8"/>
  <c r="R369" i="8" s="1"/>
  <c r="Q393" i="8"/>
  <c r="R393" i="8" s="1"/>
  <c r="Q165" i="8"/>
  <c r="R165" i="8" s="1"/>
  <c r="Q68" i="8"/>
  <c r="R68" i="8" s="1"/>
  <c r="Q129" i="8"/>
  <c r="R129" i="8" s="1"/>
  <c r="Q182" i="8"/>
  <c r="R182" i="8" s="1"/>
  <c r="Q210" i="8"/>
  <c r="R210" i="8" s="1"/>
  <c r="Q280" i="8"/>
  <c r="R280" i="8" s="1"/>
  <c r="Q309" i="8"/>
  <c r="R309" i="8" s="1"/>
  <c r="Q347" i="8"/>
  <c r="R347" i="8" s="1"/>
  <c r="Q387" i="8"/>
  <c r="R387" i="8" s="1"/>
  <c r="Q391" i="8"/>
  <c r="R391" i="8" s="1"/>
  <c r="Q411" i="8"/>
  <c r="R411" i="8" s="1"/>
  <c r="Q282" i="8"/>
  <c r="R282" i="8" s="1"/>
  <c r="Q53" i="8"/>
  <c r="R53" i="8" s="1"/>
  <c r="Q56" i="8"/>
  <c r="R56" i="8" s="1"/>
  <c r="Q390" i="8"/>
  <c r="R390" i="8" s="1"/>
  <c r="Q366" i="8"/>
  <c r="R366" i="8" s="1"/>
  <c r="Q346" i="8"/>
  <c r="R346" i="8" s="1"/>
  <c r="Q308" i="8"/>
  <c r="R308" i="8" s="1"/>
  <c r="Q279" i="8"/>
  <c r="R279" i="8" s="1"/>
  <c r="Q219" i="8"/>
  <c r="R219" i="8" s="1"/>
  <c r="Q133" i="8"/>
  <c r="R133" i="8" s="1"/>
  <c r="Q94" i="8"/>
  <c r="R94" i="8" s="1"/>
  <c r="Q342" i="8"/>
  <c r="R342" i="8" s="1"/>
  <c r="Q93" i="8"/>
  <c r="R93" i="8" s="1"/>
  <c r="Q104" i="8"/>
  <c r="R104" i="8" s="1"/>
  <c r="Q101" i="8"/>
  <c r="R101" i="8" s="1"/>
  <c r="Q96" i="8"/>
  <c r="R96" i="8" s="1"/>
  <c r="Q343" i="8"/>
  <c r="R343" i="8" s="1"/>
  <c r="Q173" i="8"/>
  <c r="R173" i="8" s="1"/>
  <c r="Q336" i="8"/>
  <c r="R336" i="8" s="1"/>
  <c r="Q110" i="8"/>
  <c r="R110" i="8" s="1"/>
  <c r="Q177" i="8"/>
  <c r="R177" i="8" s="1"/>
  <c r="M178" i="8"/>
  <c r="O178" i="8" s="1"/>
  <c r="Q170" i="8"/>
  <c r="R170" i="8" s="1"/>
  <c r="Q176" i="8"/>
  <c r="R176" i="8" s="1"/>
  <c r="Q337" i="8"/>
  <c r="R337" i="8" s="1"/>
  <c r="Q60" i="8"/>
  <c r="R60" i="8" s="1"/>
  <c r="Q111" i="8"/>
  <c r="R111" i="8" s="1"/>
  <c r="Q113" i="8"/>
  <c r="R113" i="8" s="1"/>
  <c r="Q92" i="8"/>
  <c r="R92" i="8" s="1"/>
  <c r="R417" i="8" l="1"/>
  <c r="R116" i="8"/>
  <c r="R168" i="8"/>
  <c r="R410" i="8"/>
  <c r="R47" i="8"/>
  <c r="R397" i="8"/>
  <c r="O403" i="8"/>
  <c r="O396" i="8"/>
  <c r="O382" i="8"/>
  <c r="O361" i="8"/>
  <c r="O305" i="8"/>
  <c r="O326" i="8"/>
  <c r="O313" i="8"/>
  <c r="O354" i="8"/>
  <c r="O290" i="8"/>
  <c r="O273" i="8"/>
  <c r="O263" i="8"/>
  <c r="O225" i="8"/>
  <c r="O222" i="8"/>
  <c r="O215" i="8"/>
  <c r="O255" i="8"/>
  <c r="O233" i="8"/>
  <c r="O229" i="8"/>
  <c r="O226" i="8"/>
  <c r="O82" i="8"/>
  <c r="O62" i="8"/>
  <c r="O69" i="8"/>
  <c r="O63" i="8"/>
  <c r="O60" i="8"/>
  <c r="O92" i="8"/>
  <c r="O56" i="8"/>
  <c r="O54" i="8"/>
  <c r="O388" i="8"/>
  <c r="O390" i="8"/>
  <c r="O364" i="8"/>
  <c r="O366" i="8"/>
  <c r="O346" i="8"/>
  <c r="O308" i="8"/>
  <c r="O320" i="8"/>
  <c r="O279" i="8"/>
  <c r="O294" i="8"/>
  <c r="O267" i="8"/>
  <c r="O219" i="8"/>
  <c r="O133" i="8"/>
  <c r="O94" i="8"/>
  <c r="O93" i="8"/>
  <c r="O104" i="8"/>
  <c r="O342" i="8"/>
  <c r="O170" i="8"/>
  <c r="O96" i="8"/>
  <c r="O343" i="8"/>
  <c r="O173" i="8"/>
  <c r="O111" i="8"/>
  <c r="O113" i="8"/>
  <c r="O337" i="8"/>
  <c r="O336" i="8"/>
  <c r="O177" i="8"/>
  <c r="O176" i="8"/>
  <c r="R130" i="9"/>
  <c r="R69" i="9"/>
  <c r="R122" i="9"/>
  <c r="R97" i="9"/>
  <c r="S77" i="9"/>
  <c r="S69" i="9"/>
  <c r="R61" i="9"/>
  <c r="S230" i="9"/>
  <c r="R230" i="9"/>
  <c r="S97" i="9"/>
  <c r="S122" i="9"/>
  <c r="S61" i="9"/>
  <c r="S130" i="9"/>
  <c r="R204" i="9"/>
  <c r="S241" i="9" l="1"/>
  <c r="O241" i="9"/>
  <c r="N241" i="9"/>
  <c r="M241" i="9"/>
  <c r="O240" i="9"/>
  <c r="M242" i="9"/>
  <c r="N240" i="9"/>
  <c r="M240" i="9"/>
  <c r="O242" i="9"/>
  <c r="S242" i="9"/>
  <c r="N242" i="9"/>
  <c r="S240" i="9" l="1"/>
  <c r="S249" i="9" s="1"/>
  <c r="S251" i="9" s="1"/>
  <c r="R249" i="9"/>
  <c r="R251" i="9" s="1"/>
</calcChain>
</file>

<file path=xl/sharedStrings.xml><?xml version="1.0" encoding="utf-8"?>
<sst xmlns="http://schemas.openxmlformats.org/spreadsheetml/2006/main" count="10399" uniqueCount="1809">
  <si>
    <t>Priloga 1: Seznam programske opreme</t>
  </si>
  <si>
    <t>Točka I.</t>
  </si>
  <si>
    <t>Tabela I – I (Platformska programska oprema - Podaljšanje EA pogodbe - nakup garancije)</t>
  </si>
  <si>
    <t>Platforma 1: Desktop Microsoft 365 E3</t>
  </si>
  <si>
    <t>Koda</t>
  </si>
  <si>
    <t>Naziv</t>
  </si>
  <si>
    <t>Product Grouping</t>
  </si>
  <si>
    <t>Offering</t>
  </si>
  <si>
    <t>Level</t>
  </si>
  <si>
    <t>Purchase Unit</t>
  </si>
  <si>
    <t>Purchase Period</t>
  </si>
  <si>
    <t>Product Type</t>
  </si>
  <si>
    <t>MS priporočena cena</t>
  </si>
  <si>
    <t>popust GOV</t>
  </si>
  <si>
    <t>Cena s popustom</t>
  </si>
  <si>
    <t>Cena s popustom za 12 mes.</t>
  </si>
  <si>
    <t>Kolicina</t>
  </si>
  <si>
    <t>Obdobje, meseci</t>
  </si>
  <si>
    <t>Total 
(Skupaj za količino)</t>
  </si>
  <si>
    <t>Y2/Y3</t>
  </si>
  <si>
    <t>brez DDV</t>
  </si>
  <si>
    <t>z DDV</t>
  </si>
  <si>
    <t>incl. VAT 
(z DDV)</t>
  </si>
  <si>
    <t>AAA-10726</t>
  </si>
  <si>
    <t>M365 E3 FromSA ShrdSvr ALNG SubsVL MVL PerUsr (Original)</t>
  </si>
  <si>
    <t>Online Subscription Fixed Lic VL</t>
  </si>
  <si>
    <t>Enterprise</t>
  </si>
  <si>
    <t>D</t>
  </si>
  <si>
    <t>1 Month(s)</t>
  </si>
  <si>
    <t>Non-Specific</t>
  </si>
  <si>
    <t>Monthly Subscriptions-VolumeLicense</t>
  </si>
  <si>
    <t>-</t>
  </si>
  <si>
    <t>Vsota</t>
  </si>
  <si>
    <t>Platforma 2: Desktop Professional z Office Pro Plus</t>
  </si>
  <si>
    <t>Estimated Retail Price 
(MS priporočena cena)</t>
  </si>
  <si>
    <t>Discount for MJU</t>
  </si>
  <si>
    <t>Price with discount 
(Cena s popustom)</t>
  </si>
  <si>
    <t>Price with discount for 12 months
(Cena s popustom za 12 mes.)</t>
  </si>
  <si>
    <t>269-12442</t>
  </si>
  <si>
    <t>OfficeProPlus ALNG SA MVL Pltfrm</t>
  </si>
  <si>
    <t>Volume Licensing</t>
  </si>
  <si>
    <t>1 Year(s)</t>
  </si>
  <si>
    <t>1 Yr(s) Remaining</t>
  </si>
  <si>
    <t>Software Assurance</t>
  </si>
  <si>
    <t>1 Year</t>
  </si>
  <si>
    <t>KV3-00353</t>
  </si>
  <si>
    <t>WINENTperDVC ALNG SA MVL Pltfrm</t>
  </si>
  <si>
    <t>W06-01069</t>
  </si>
  <si>
    <t>CoreCAL ALNG SA MVL Pltfrm DvcCAL</t>
  </si>
  <si>
    <t>W06-01072</t>
  </si>
  <si>
    <t>CoreCAL ALNG SA MVL Pltfrm UsrCAL</t>
  </si>
  <si>
    <t>Platforma 3: Desktop Professional z Microsoft 365 Apps (prej Office 365 Pro Plus)</t>
  </si>
  <si>
    <t>D7U-00002</t>
  </si>
  <si>
    <t>M365AppsForEnterpriseFromSA ShrdSvr ALNG SubsVL MVL PerUsr</t>
  </si>
  <si>
    <t>AAA-10777</t>
  </si>
  <si>
    <t>WinE3FromSA ALNG SubsVL MVL Pltfrm PerUsr</t>
  </si>
  <si>
    <t>Platforma 4: Desktop Professional z Office 365 E3 paketom</t>
  </si>
  <si>
    <t>AAA-10758</t>
  </si>
  <si>
    <t>O365E3FromSA ShrdSvr ALNG SubsVL MVL PerUsr</t>
  </si>
  <si>
    <t>AAA-12417</t>
  </si>
  <si>
    <t>CoreCALBridgeO365FromSA ALNG SubsVL MVL Pltfrm PerUsr</t>
  </si>
  <si>
    <t>Platforma po meri*</t>
  </si>
  <si>
    <t>Office</t>
  </si>
  <si>
    <t>269-05704</t>
  </si>
  <si>
    <t>OfficeProPlus ALNG SA MVL</t>
  </si>
  <si>
    <t>7R7-00002</t>
  </si>
  <si>
    <t>O365E1FromSA ShrdSvr ALNG SubsVL MVL PerUsr</t>
  </si>
  <si>
    <t>Windows</t>
  </si>
  <si>
    <t>KV3-00368</t>
  </si>
  <si>
    <t>WINENTperDVC ALNG SA MVL</t>
  </si>
  <si>
    <t>AAA-10766</t>
  </si>
  <si>
    <t>WinE3FromSA ALNG SubsVL MVL PerUsr</t>
  </si>
  <si>
    <t>CORE CAL / Enterprise CAL / EMS</t>
  </si>
  <si>
    <t>W06-00446</t>
  </si>
  <si>
    <t>CoreCAL ALNG SA MVL UsrCAL</t>
  </si>
  <si>
    <t>W06-00021</t>
  </si>
  <si>
    <t>CoreCAL ALNG SA MVL DvcCAL</t>
  </si>
  <si>
    <t>AAA-12416</t>
  </si>
  <si>
    <t>CoreCALBridgeO365FromSA ALNG SubsVL MVL PerUsr</t>
  </si>
  <si>
    <t>AAA-10760</t>
  </si>
  <si>
    <t>EntMobandSecE3FromSA ShrdSvr ALNG SubsVL MVL PerUsr</t>
  </si>
  <si>
    <t>76A-00016</t>
  </si>
  <si>
    <t>EntCAL ALNG SA MVL Pltfrm UsrCAL wSrvcs</t>
  </si>
  <si>
    <t>Tabela I – II (Platformska programska oprema - Nova EA pogodba - nakup licence in garancije)</t>
  </si>
  <si>
    <t xml:space="preserve">Platforma 1: Desktop Microsoft 365 E3 </t>
  </si>
  <si>
    <t>AAA-10756</t>
  </si>
  <si>
    <t>M365 E3 ShrdSvr ALNG SubsVL MVL PerUsr (Original)</t>
  </si>
  <si>
    <t>269-12445</t>
  </si>
  <si>
    <t>OfficeProPlus ALNG LicSAPk MVL Pltfrm</t>
  </si>
  <si>
    <t>Added at Signing</t>
  </si>
  <si>
    <t>License/Software Assurance Pack</t>
  </si>
  <si>
    <t>KV3-00356</t>
  </si>
  <si>
    <t>WINENTperDVC ALNG UpgrdSAPk MVL Pltfrm</t>
  </si>
  <si>
    <t>Upgrade/Software Assurance Pack</t>
  </si>
  <si>
    <t>W06-01063</t>
  </si>
  <si>
    <t>CoreCAL ALNG LicSAPk MVL Pltfrm DvcCAL</t>
  </si>
  <si>
    <t>W06-01066</t>
  </si>
  <si>
    <t>CoreCAL ALNG LicSAPk MVL Pltfrm UsrCAL</t>
  </si>
  <si>
    <t>3JJ-00003</t>
  </si>
  <si>
    <t>M365AppsForEnterprise ShrdSvr ALNG SubsVL MVL PerUsr</t>
  </si>
  <si>
    <t>AAA-10798</t>
  </si>
  <si>
    <t>WinE3perUser ALNG SubsVL MVL Pltfrm PerUsr</t>
  </si>
  <si>
    <t>AAA-10842</t>
  </si>
  <si>
    <t>O365E3 ShrdSvr ALNG SubsVL MVL PerUsr</t>
  </si>
  <si>
    <t>AAA-12415</t>
  </si>
  <si>
    <t>CoreCALBridgeO365 ALNG SubsVL MVL Pltfrm PerUsr</t>
  </si>
  <si>
    <t>269-05623</t>
  </si>
  <si>
    <t>OfficeProPlus ALNG LicSAPk MVL</t>
  </si>
  <si>
    <t>T6A-00024</t>
  </si>
  <si>
    <t>O365E1 ShrdSvr ALNG SubsVL MVL PerUsr</t>
  </si>
  <si>
    <t>KV3-00381</t>
  </si>
  <si>
    <t>WINENTperDVC ALNG UpgrdSAPk MVL</t>
  </si>
  <si>
    <t>AAA-10787</t>
  </si>
  <si>
    <t>WinE3perUser ALNG SubsVL MVL PerUsr</t>
  </si>
  <si>
    <t>W06-00445</t>
  </si>
  <si>
    <t>CoreCAL ALNG LicSAPk MVL UsrCAL</t>
  </si>
  <si>
    <t xml:space="preserve"> </t>
  </si>
  <si>
    <t>W06-00022</t>
  </si>
  <si>
    <t>CoreCAL ALNG LicSAPk MVL DvcCAL</t>
  </si>
  <si>
    <t>AAA-12414</t>
  </si>
  <si>
    <t>CoreCALBridgeO365 ALNG SubsVL MVL PerUsr</t>
  </si>
  <si>
    <t>VDA - virtualizacija delovnih postaj</t>
  </si>
  <si>
    <t>Točka II.</t>
  </si>
  <si>
    <t>Tabela II – I (Ostala programska oprema - Podaljšanje EA pogodbe - nakup garancije)</t>
  </si>
  <si>
    <t>NH3-00121</t>
  </si>
  <si>
    <t>AdvancedThreatAnltcsCltMgtLic ALNG SA MVL PerOSE</t>
  </si>
  <si>
    <t>Additional Product</t>
  </si>
  <si>
    <t>F52-02145</t>
  </si>
  <si>
    <t>BztlkSvrEnt ALNG SA MVL 2Lic CoreLic</t>
  </si>
  <si>
    <t>D75-01981</t>
  </si>
  <si>
    <t>BztlkSvrStd ALNG SA MVL 2Lic CoreLic</t>
  </si>
  <si>
    <t>9GS-00130</t>
  </si>
  <si>
    <t>CISSteDCCore ALNG SA MVL 16Lic CoreLic</t>
  </si>
  <si>
    <t>9GA-00310</t>
  </si>
  <si>
    <t>CISSteStdCore ALNG SA MVL 16Lic CoreLic</t>
  </si>
  <si>
    <t>PGI-00269</t>
  </si>
  <si>
    <t>ExchgEntCAL ALNG SA MVL DvcCAL wSrvcs</t>
  </si>
  <si>
    <t>PGI-00270</t>
  </si>
  <si>
    <t>ExchgEntCAL ALNG SA MVL UsrCAL wSrvcs</t>
  </si>
  <si>
    <t>395-02504</t>
  </si>
  <si>
    <t>ExchgSvrEnt ALNG SA MVL</t>
  </si>
  <si>
    <t>312-02257</t>
  </si>
  <si>
    <t>ExchgSvrStd ALNG SA MVL</t>
  </si>
  <si>
    <t>NK7-00066</t>
  </si>
  <si>
    <t>IdentityMgrCAL ALNG SA MVL UsrCAL</t>
  </si>
  <si>
    <t>076-01912</t>
  </si>
  <si>
    <t>Prjct ALNG SA MVL</t>
  </si>
  <si>
    <t>H22-00475</t>
  </si>
  <si>
    <t>PrjctSvr ALNG SA MVL</t>
  </si>
  <si>
    <t>H21-00591</t>
  </si>
  <si>
    <t>PrjctSvrCAL ALNG SA MVL UsrCAL</t>
  </si>
  <si>
    <t>5HU-00216</t>
  </si>
  <si>
    <t>SfBSvr ALNG SA MVL</t>
  </si>
  <si>
    <t>7AH-00284</t>
  </si>
  <si>
    <t>SfBSVrEnCAL ALNG SA MVL UsrCAL</t>
  </si>
  <si>
    <t>76N-02468</t>
  </si>
  <si>
    <t>SharePointEntCAL ALNG SA MVL DvcCAL</t>
  </si>
  <si>
    <t>76N-02550</t>
  </si>
  <si>
    <t>SharePointEntCAL ALNG SA MVL UsrCAL</t>
  </si>
  <si>
    <t>H04-00268</t>
  </si>
  <si>
    <t>SharePointSvr ALNG SA MVL</t>
  </si>
  <si>
    <t>359-00792</t>
  </si>
  <si>
    <t>SQLCAL ALNG SA MVL DvcCAL</t>
  </si>
  <si>
    <t>359-00961</t>
  </si>
  <si>
    <t>SQLCAL ALNG SA MVL UsrCAL</t>
  </si>
  <si>
    <t>810-04760</t>
  </si>
  <si>
    <t>SQLSvrEnt ALNG SA MVL</t>
  </si>
  <si>
    <t>7JQ-00343</t>
  </si>
  <si>
    <t>SQLSvrEntCore ALNG SA MVL 2Lic CoreLic</t>
  </si>
  <si>
    <t>228-04433</t>
  </si>
  <si>
    <t>SQLSvrStd ALNG SA MVL</t>
  </si>
  <si>
    <t>7NQ-00292</t>
  </si>
  <si>
    <t>SQLSvrStdCore ALNG SA MVL 2Lic CoreLic</t>
  </si>
  <si>
    <t>9EP-00203</t>
  </si>
  <si>
    <t>SysCtrDatactrCore ALNG SA MVL 16Lic CoreLic</t>
  </si>
  <si>
    <t>9EP-00208</t>
  </si>
  <si>
    <t>SysCtrDatactrCore ALNG SA MVL 2Lic CoreLic</t>
  </si>
  <si>
    <t>3ND-00527</t>
  </si>
  <si>
    <t>SysCtrSrvcMgrCltML ALNG SA MVL PerOSE</t>
  </si>
  <si>
    <t>9EN-00195</t>
  </si>
  <si>
    <t>SysCtrStdCore ALNG SA MVL 16Lic CoreLic</t>
  </si>
  <si>
    <t>9EN-00198</t>
  </si>
  <si>
    <t>SysCtrStdCore ALNG SA MVL 2Lic CoreLic</t>
  </si>
  <si>
    <t>D87-01159</t>
  </si>
  <si>
    <t>VisioPro ALNG SA MVL</t>
  </si>
  <si>
    <t>D86-01253</t>
  </si>
  <si>
    <t>VisioStd ALNG SA MVL</t>
  </si>
  <si>
    <t>MX3-00117</t>
  </si>
  <si>
    <t>VSEntSubMSDN ALNG SA MVL</t>
  </si>
  <si>
    <t>77D-00111</t>
  </si>
  <si>
    <t>VSProSubMSDN ALNG SA MVL</t>
  </si>
  <si>
    <t>T98-00798</t>
  </si>
  <si>
    <t>WinRghtsMgmtSrvcsCAL WinNT ALNG SA MVL DvcCAL</t>
  </si>
  <si>
    <t>T98-00799</t>
  </si>
  <si>
    <t>WinRghtsMgmtSrvcsCAL WinNT ALNG SA MVL UsrCAL</t>
  </si>
  <si>
    <t>6VC-01253</t>
  </si>
  <si>
    <t>WinRmtDsktpSrvcsCAL ALNG SA MVL DvcCAL</t>
  </si>
  <si>
    <t>6VC-01254</t>
  </si>
  <si>
    <t>WinRmtDsktpSrvcsCAL ALNG SA MVL UsrCAL</t>
  </si>
  <si>
    <t>6XC-00299</t>
  </si>
  <si>
    <t>WinRmtDsktpSrvcsExtConn ALNG SA MVL</t>
  </si>
  <si>
    <t>9EA-00273</t>
  </si>
  <si>
    <t>WinSvrDCCore ALNG SA MVL 16Lic CoreLic</t>
  </si>
  <si>
    <t>9EA-00278</t>
  </si>
  <si>
    <t>WinSvrDCCore ALNG SA MVL 2Lic CoreLic</t>
  </si>
  <si>
    <t>R39-00396</t>
  </si>
  <si>
    <t>WinSvrExtConn ALNG SA MVL</t>
  </si>
  <si>
    <t>9EM-00267</t>
  </si>
  <si>
    <t>WinSvrSTDCore ALNG SA MVL 16Lic CoreLic</t>
  </si>
  <si>
    <t>9EM-00270</t>
  </si>
  <si>
    <t>WinSvrSTDCore ALNG SA MVL 2Lic CoreLic</t>
  </si>
  <si>
    <t>9GS-00135</t>
  </si>
  <si>
    <t>CISSteDCCore ALNG SA MVL 2Lic CoreLic</t>
  </si>
  <si>
    <t>TSC-00381</t>
  </si>
  <si>
    <t>SysCtrDPMCltML ALNG SA MVL PerOSE</t>
  </si>
  <si>
    <t>125-00124</t>
  </si>
  <si>
    <t>AzureDevOpsServer ALNG SA MVL</t>
  </si>
  <si>
    <t>126-00196</t>
  </si>
  <si>
    <t>AzureDevOpsServerCAL ALNG SA MVL UsrCAL</t>
  </si>
  <si>
    <t>3VU-00044</t>
  </si>
  <si>
    <t>MSDNPltfrms ALNG SA MVL</t>
  </si>
  <si>
    <t>9GA-00313</t>
  </si>
  <si>
    <t>CISSteStdCore ALNG SA MVL 2Lic CoreLic</t>
  </si>
  <si>
    <t>Tabela II – II (Ostala programska oprema - Podaljšanje EA pogodbe - nakup licence in garancije)</t>
  </si>
  <si>
    <t>D75-01979</t>
  </si>
  <si>
    <t>BztlkSvrStd ALNG LicSAPk MVL 2Lic CoreLic</t>
  </si>
  <si>
    <t>9GS-00128</t>
  </si>
  <si>
    <t>CISSteDCCore ALNG LicSAPk MVL 16Lic CoreLic</t>
  </si>
  <si>
    <t>9GA-00308</t>
  </si>
  <si>
    <t>CISSteStdCore ALNG LicSAPk MVL 16Lic CoreLic</t>
  </si>
  <si>
    <t>312-02177</t>
  </si>
  <si>
    <t>ExchgSvrStd ALNG LicSAPk MVL</t>
  </si>
  <si>
    <t>H04-00232</t>
  </si>
  <si>
    <t>SharePointSvr ALNG LicSAPk MVL</t>
  </si>
  <si>
    <t>359-00765</t>
  </si>
  <si>
    <t>SQLCAL ALNG LicSAPk MVL DvcCAL</t>
  </si>
  <si>
    <t>359-00960</t>
  </si>
  <si>
    <t>SQLCAL ALNG LicSAPk MVL UsrCAL</t>
  </si>
  <si>
    <t>7JQ-00341</t>
  </si>
  <si>
    <t>SQLSvrEntCore ALNG LicSAPk MVL 2Lic CoreLic</t>
  </si>
  <si>
    <t>228-04437</t>
  </si>
  <si>
    <t>SQLSvrStd ALNG LicSAPk MVL</t>
  </si>
  <si>
    <t>7NQ-00302</t>
  </si>
  <si>
    <t>SQLSvrStdCore ALNG LicSAPk MVL 2Lic CoreLic</t>
  </si>
  <si>
    <t>9EP-00201</t>
  </si>
  <si>
    <t>SysCtrDatactrCore ALNG LicSAPk MVL 16Lic CoreLic</t>
  </si>
  <si>
    <t>9EN-00494</t>
  </si>
  <si>
    <t>SysCtrStdCore ALNG LicSAPk MVL 2Lic CoreLic</t>
  </si>
  <si>
    <t>D87-01057</t>
  </si>
  <si>
    <t>VisioPro ALNG LicSAPk MVL</t>
  </si>
  <si>
    <t>D86-01175</t>
  </si>
  <si>
    <t>VisioStd ALNG LicSAPk MVL</t>
  </si>
  <si>
    <t>77D-00110</t>
  </si>
  <si>
    <t>VSProSubMSDN ALNG LicSAPk MVL</t>
  </si>
  <si>
    <t>6VC-01251</t>
  </si>
  <si>
    <t>WinRmtDsktpSrvcsCAL ALNG LicSAPk MVL DvcCAL</t>
  </si>
  <si>
    <t>6VC-01252</t>
  </si>
  <si>
    <t>WinRmtDsktpSrvcsCAL ALNG LicSAPk MVL UsrCAL</t>
  </si>
  <si>
    <t>9EA-00271</t>
  </si>
  <si>
    <t>WinSvrDCCore ALNG LicSAPk MVL 16Lic CoreLic</t>
  </si>
  <si>
    <t>9EA-00039</t>
  </si>
  <si>
    <t>WinSvrDCCore ALNG LicSAPk MVL 2Lic CoreLic</t>
  </si>
  <si>
    <t>9EM-00265</t>
  </si>
  <si>
    <t>WinSvrSTDCore ALNG LicSAPk MVL 16Lic CoreLic</t>
  </si>
  <si>
    <t>9EM-00562</t>
  </si>
  <si>
    <t>WinSvrSTDCore ALNG LicSAPk MVL 2Lic CoreLic</t>
  </si>
  <si>
    <t>076-01776</t>
  </si>
  <si>
    <t>Prjct Std ALNG LicSAPk MVL</t>
  </si>
  <si>
    <t>PGI-00267</t>
  </si>
  <si>
    <t>ExchgEntCAL ALNG LicSAPk MVL DvcCAL wSrvcs</t>
  </si>
  <si>
    <t>PGI-00268</t>
  </si>
  <si>
    <t>ExchgEntCAL ALNG LicSAPk MVL UsrCAL wSrvcs</t>
  </si>
  <si>
    <t>6XC-00298</t>
  </si>
  <si>
    <t>WinRmtDsktpSrvcsExtConn ALNG LicSAPk MVL</t>
  </si>
  <si>
    <t>R39-00374</t>
  </si>
  <si>
    <t>WinSvrExtConn ALNG LicSAPk MVL</t>
  </si>
  <si>
    <t>Točka III.</t>
  </si>
  <si>
    <t>Tabela III –I (Najem dodatnih licenc)</t>
  </si>
  <si>
    <t>6QK-00001</t>
  </si>
  <si>
    <t>Azure prepayment</t>
  </si>
  <si>
    <t>Online Subscription - Commit VL</t>
  </si>
  <si>
    <t>TRA-00047</t>
  </si>
  <si>
    <t>ExchgOnlnPlan1 ShrdSvr ALNG SubsVL MVL PerUsr</t>
  </si>
  <si>
    <t>GZJ-00001</t>
  </si>
  <si>
    <t>Dyn365ECommerce ShrdSvr ALNG SubsVL MVL PerUsr</t>
  </si>
  <si>
    <t>MTH-00001</t>
  </si>
  <si>
    <t>Dyn365ETeamMembers ShrdSvr ALNG SubsVL MVL PerUsr</t>
  </si>
  <si>
    <t>PEJ-00002</t>
  </si>
  <si>
    <t>M365E5Security ShrdSvr ALNG SubsVL MVL PerUsr</t>
  </si>
  <si>
    <t>PEP-00002</t>
  </si>
  <si>
    <t>M365E5Compliance ShrdSvr ALNG SubsVL MVL PerUsr</t>
  </si>
  <si>
    <t>AAD-33168</t>
  </si>
  <si>
    <t>MicrosoftEA D M365 E5 Unified ShrdSvr ALNG SubsVL MVL PerUsr</t>
  </si>
  <si>
    <t>MQG-00002</t>
  </si>
  <si>
    <t>TeamsRoomsStand ShrdSvr ALNG SubsVL MVL PerDvc</t>
  </si>
  <si>
    <t>MX3-00115</t>
  </si>
  <si>
    <t>NK4-00002</t>
  </si>
  <si>
    <t>PwrBIPro ShrdSvr ALNG SubsVL MVL PerUsr</t>
  </si>
  <si>
    <t>7LS-00002</t>
  </si>
  <si>
    <t>Project Plan3 Shared All Lng Subs VL MVL Per User</t>
  </si>
  <si>
    <t>7MK-00002</t>
  </si>
  <si>
    <t>Project Plan3 FrmSA Shared All Lng Subs VL MVL Per User</t>
  </si>
  <si>
    <t>N9U-00002</t>
  </si>
  <si>
    <t>VisioPlan2 ShrdSvr ALNG SubsVL MVL PerUsr</t>
  </si>
  <si>
    <t>9K3-00002</t>
  </si>
  <si>
    <t>VisioPlan2FrmSA ShrdSvr ALNG SubsVL MVL PerUsr</t>
  </si>
  <si>
    <t xml:space="preserve">TRS-00002 </t>
  </si>
  <si>
    <t xml:space="preserve">ProjectPlan1 ShrdSvr ALNG SubsVL MVL PerUsr – </t>
  </si>
  <si>
    <t>1NZ-00004</t>
  </si>
  <si>
    <t>Defender for Endpoint Server SubVL</t>
  </si>
  <si>
    <t>FSZ-00002</t>
  </si>
  <si>
    <t>Defender for O365 Plan 2 SubVL Per User</t>
  </si>
  <si>
    <t>FSZ-00004</t>
  </si>
  <si>
    <t>Defender for O365 Plan 2  SU Defender for O365 Plan 1 Per User</t>
  </si>
  <si>
    <t>G5F-00002</t>
  </si>
  <si>
    <t>Defender for Identity SubVL Per User</t>
  </si>
  <si>
    <t>KF5-00002</t>
  </si>
  <si>
    <t>Defender for O365 Plan 1 SubVL Per User</t>
  </si>
  <si>
    <t>QLS-00003</t>
  </si>
  <si>
    <t>Defender for Endpoint SubVL Per User</t>
  </si>
  <si>
    <t>AAA-10732</t>
  </si>
  <si>
    <t>EntMobandSecE3Full ShrdSvr ALNG SubsVL MVL PerUsr</t>
  </si>
  <si>
    <t>CE6-00003</t>
  </si>
  <si>
    <t>EntMobandSecE5Full ShrdSvr ALNG SubsVL MVL PerUsr</t>
  </si>
  <si>
    <t>SY9-00004</t>
  </si>
  <si>
    <t>O365E5 ShrdSvr ALNG SubsVL MVL PerUsr</t>
  </si>
  <si>
    <t>2 Month(s)</t>
  </si>
  <si>
    <t>SEQ-00001</t>
  </si>
  <si>
    <t xml:space="preserve">PowerAppsperAppPlan ShrdSvr ALNG SubsVL MVL </t>
  </si>
  <si>
    <t>Online Subscription</t>
  </si>
  <si>
    <t>SFJ-00001</t>
  </si>
  <si>
    <t xml:space="preserve">PowerAutomateperflowplan ShrdSvr ALNG SubsVL MVL Min5Licenses </t>
  </si>
  <si>
    <t xml:space="preserve"> NK4-00002</t>
  </si>
  <si>
    <t xml:space="preserve">PwrBIPro ShrdSvr ALNG SubsVL MVL PerUsr </t>
  </si>
  <si>
    <t>SKUPAJ</t>
  </si>
  <si>
    <t>LETO 2021</t>
  </si>
  <si>
    <t>LETO 2022</t>
  </si>
  <si>
    <t>LETO 2023</t>
  </si>
  <si>
    <t>Cenik MS Enterprise Agreement za javno upravo (Level D)</t>
  </si>
  <si>
    <t>Julij 2021</t>
  </si>
  <si>
    <t>Vse cene so priporočene prodajne cene za javno upravo (Level D za  15.000 delovnih postaj v EA pogodbi).</t>
  </si>
  <si>
    <t>Pogodba EA se podpiše za obdobje treh let.</t>
  </si>
  <si>
    <t>Licence vključene v pogodbo ob podpisu (added at signing) se plačajo v treh enakih obrokih. Licence vključene med trajanjem pogodbe se plačajo v enkratnem znesku.</t>
  </si>
  <si>
    <t>Naročnik lahko v pogodbo vključi vse izdelke iz Microsoftovega EA cenika za javno upravo. V kolikor vašega želenega produkta ni na priloženem ceniku nas kontaktirajte. Prav tako lahko naročnik v času trajanja pogodbe EA  v pogodbo vključi licence, ki se na ceniku EA prvič pojavijo v času trajanja pogodbe EA.</t>
  </si>
  <si>
    <t>LEGENDA:</t>
  </si>
  <si>
    <t>Izrazi v nazivu izdelka: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</si>
  <si>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- LicSAPk MVL </t>
    </r>
    <r>
      <rPr>
        <sz val="10"/>
        <rFont val="Arial"/>
        <family val="2"/>
        <charset val="204"/>
      </rPr>
      <t>, nakup licence z vključenim 36 mesečnim vzdrževanjem (Software Assurance)</t>
    </r>
  </si>
  <si>
    <r>
      <rPr>
        <b/>
        <sz val="11"/>
        <color theme="1"/>
        <rFont val="Calibri"/>
        <family val="2"/>
        <charset val="238"/>
        <scheme val="minor"/>
      </rPr>
      <t xml:space="preserve"> - 1proc </t>
    </r>
    <r>
      <rPr>
        <sz val="10"/>
        <rFont val="Arial"/>
        <family val="2"/>
        <charset val="204"/>
      </rPr>
      <t xml:space="preserve">- procesorska licenca, licenco je potrebno kupiti za vsak procesor v strežniku/računalniku </t>
    </r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</si>
  <si>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- DvcCAL</t>
    </r>
    <r>
      <rPr>
        <sz val="10"/>
        <rFont val="Arial"/>
        <family val="2"/>
        <charset val="204"/>
      </rPr>
      <t>, Device CAL oz. licenca za delovno postajo</t>
    </r>
  </si>
  <si>
    <r>
      <rPr>
        <b/>
        <sz val="11"/>
        <color theme="1"/>
        <rFont val="Calibri"/>
        <family val="2"/>
        <charset val="238"/>
        <scheme val="minor"/>
      </rPr>
      <t xml:space="preserve"> - UsrCAL</t>
    </r>
    <r>
      <rPr>
        <sz val="10"/>
        <rFont val="Arial"/>
        <family val="2"/>
        <charset val="204"/>
      </rPr>
      <t>, User CAL oz. licenca za uporabnika</t>
    </r>
  </si>
  <si>
    <r>
      <rPr>
        <b/>
        <sz val="11"/>
        <color theme="1"/>
        <rFont val="Calibri"/>
        <family val="2"/>
        <charset val="238"/>
        <scheme val="minor"/>
      </rPr>
      <t xml:space="preserve"> - CltML</t>
    </r>
    <r>
      <rPr>
        <sz val="10"/>
        <rFont val="Arial"/>
        <family val="2"/>
        <charset val="204"/>
      </rPr>
      <t xml:space="preserve">, licenca za upravljanje delovne postaje (Client Management CAL) </t>
    </r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</si>
  <si>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- SNGL MVL </t>
    </r>
    <r>
      <rPr>
        <sz val="10"/>
        <rFont val="Arial"/>
        <family val="2"/>
        <charset val="204"/>
      </rPr>
      <t>, enkratni nakup licence brez vzdrževanja</t>
    </r>
  </si>
  <si>
    <r>
      <rPr>
        <b/>
        <sz val="11"/>
        <color theme="1"/>
        <rFont val="Calibri"/>
        <family val="2"/>
        <charset val="238"/>
        <scheme val="minor"/>
      </rPr>
      <t xml:space="preserve"> - ExtConn,</t>
    </r>
    <r>
      <rPr>
        <sz val="10"/>
        <rFont val="Arial"/>
        <family val="2"/>
        <charset val="204"/>
      </rPr>
      <t xml:space="preserve"> external connector za nedomenske uporabnike</t>
    </r>
  </si>
  <si>
    <r>
      <rPr>
        <b/>
        <sz val="11"/>
        <color theme="1"/>
        <rFont val="Calibri"/>
        <family val="2"/>
        <charset val="238"/>
        <scheme val="minor"/>
      </rPr>
      <t xml:space="preserve"> - Promo,</t>
    </r>
    <r>
      <rPr>
        <sz val="10"/>
        <rFont val="Arial"/>
        <family val="2"/>
        <charset val="204"/>
      </rPr>
      <t xml:space="preserve"> časovno omejena promocijska cena licence</t>
    </r>
  </si>
  <si>
    <r>
      <rPr>
        <b/>
        <sz val="11"/>
        <color theme="1"/>
        <rFont val="Calibri"/>
        <family val="2"/>
        <charset val="238"/>
        <scheme val="minor"/>
      </rPr>
      <t xml:space="preserve"> - SASU,</t>
    </r>
    <r>
      <rPr>
        <sz val="10"/>
        <rFont val="Arial"/>
        <family val="2"/>
        <charset val="204"/>
      </rPr>
      <t xml:space="preserve"> Step Up nadgradnja iz nižje verzije licence na višjo (npr.: prehod iz Standard na Enterprise)</t>
    </r>
  </si>
  <si>
    <t>Vrsta licence - ločimo:</t>
  </si>
  <si>
    <r>
      <rPr>
        <b/>
        <sz val="11"/>
        <color theme="1"/>
        <rFont val="Calibri"/>
        <family val="2"/>
        <charset val="238"/>
        <scheme val="minor"/>
      </rPr>
      <t xml:space="preserve"> - License/Software Assurance Pack, </t>
    </r>
    <r>
      <rPr>
        <sz val="10"/>
        <rFont val="Arial"/>
        <family val="2"/>
        <charset val="204"/>
      </rPr>
      <t xml:space="preserve"> licenca s 3 letnim Software Assurance. </t>
    </r>
  </si>
  <si>
    <r>
      <rPr>
        <b/>
        <sz val="11"/>
        <color theme="1"/>
        <rFont val="Calibri"/>
        <family val="2"/>
        <charset val="238"/>
        <scheme val="minor"/>
      </rPr>
      <t xml:space="preserve"> - Standard,</t>
    </r>
    <r>
      <rPr>
        <sz val="10"/>
        <rFont val="Arial"/>
        <family val="2"/>
        <charset val="204"/>
      </rPr>
      <t xml:space="preserve"> enkratni nakup licence brez Software Assurance programa</t>
    </r>
  </si>
  <si>
    <r>
      <rPr>
        <b/>
        <sz val="11"/>
        <color theme="1"/>
        <rFont val="Calibri"/>
        <family val="2"/>
        <charset val="238"/>
        <scheme val="minor"/>
      </rPr>
      <t xml:space="preserve"> - Software Assurance</t>
    </r>
    <r>
      <rPr>
        <sz val="10"/>
        <rFont val="Arial"/>
        <family val="2"/>
        <charset val="204"/>
      </rPr>
      <t>, nakup Software Assurance programa je mogoč le, če je bila predhodno pridobljena licenca s Software Assurance ali če gre za nadaljevanje Software Assurance programa</t>
    </r>
  </si>
  <si>
    <r>
      <rPr>
        <b/>
        <sz val="11"/>
        <color theme="1"/>
        <rFont val="Calibri"/>
        <family val="2"/>
        <charset val="238"/>
        <scheme val="minor"/>
      </rPr>
      <t xml:space="preserve"> - Upgrade</t>
    </r>
    <r>
      <rPr>
        <sz val="10"/>
        <rFont val="Arial"/>
        <family val="2"/>
        <charset val="204"/>
      </rPr>
      <t>, nadgradnja ustrezne predhodno pridobljene licence</t>
    </r>
  </si>
  <si>
    <r>
      <rPr>
        <b/>
        <sz val="11"/>
        <color theme="1"/>
        <rFont val="Calibri"/>
        <family val="2"/>
        <charset val="238"/>
        <scheme val="minor"/>
      </rPr>
      <t xml:space="preserve"> - Upgrade/Software Assurance Pack</t>
    </r>
    <r>
      <rPr>
        <sz val="10"/>
        <rFont val="Arial"/>
        <family val="2"/>
        <charset val="204"/>
      </rPr>
      <t>, nadgradnja ustrezne predhodno pridobljene licence s Software Assurance programom</t>
    </r>
  </si>
  <si>
    <r>
      <t xml:space="preserve"> - Monthly Subscription/Volume license,</t>
    </r>
    <r>
      <rPr>
        <b/>
        <sz val="11"/>
        <color rgb="FFFF0000"/>
        <rFont val="Calibri"/>
        <family val="2"/>
        <charset val="238"/>
        <scheme val="minor"/>
      </rPr>
      <t xml:space="preserve"> mesečna naročina. Da dobimo letno ceno licence moramo znesek iz tabele pomnožiti z 12.</t>
    </r>
  </si>
  <si>
    <r>
      <rPr>
        <b/>
        <sz val="11"/>
        <color theme="1"/>
        <rFont val="Calibri"/>
        <family val="2"/>
        <charset val="238"/>
        <scheme val="minor"/>
      </rPr>
      <t xml:space="preserve"> - SA Step Up, </t>
    </r>
    <r>
      <rPr>
        <sz val="10"/>
        <rFont val="Arial"/>
        <family val="2"/>
        <charset val="204"/>
      </rPr>
      <t>licenca za prehod iz nižje verzije licence na višjo (npr.: prehod iz Standard na Enterprise)</t>
    </r>
  </si>
  <si>
    <r>
      <rPr>
        <b/>
        <sz val="11"/>
        <rFont val="Calibri"/>
        <family val="2"/>
        <charset val="238"/>
        <scheme val="minor"/>
      </rPr>
      <t xml:space="preserve"> - SubsVL</t>
    </r>
    <r>
      <rPr>
        <sz val="10"/>
        <rFont val="Arial"/>
        <family val="2"/>
        <charset val="204"/>
      </rPr>
      <t>, Subscription Volume license oz. naročnina na licenco. Obračunava se mesečno</t>
    </r>
  </si>
  <si>
    <t>Tip naročila - ločimo:</t>
  </si>
  <si>
    <r>
      <t xml:space="preserve"> - Added at Signing, </t>
    </r>
    <r>
      <rPr>
        <sz val="10"/>
        <rFont val="Arial"/>
        <family val="2"/>
        <charset val="204"/>
      </rPr>
      <t xml:space="preserve">letna cena za novo licenco dodano ob podpisu pogodbe MS EA (License/Software Assurance) </t>
    </r>
  </si>
  <si>
    <r>
      <t xml:space="preserve"> - 1 Yr(s) Remaining, </t>
    </r>
    <r>
      <rPr>
        <sz val="11"/>
        <rFont val="Calibri"/>
        <family val="2"/>
        <charset val="238"/>
        <scheme val="minor"/>
      </rPr>
      <t xml:space="preserve">letna cena za "obstoječo" licenco dodano ob podpisu pogodbe MS EA (Software Assurance) </t>
    </r>
  </si>
  <si>
    <r>
      <t xml:space="preserve"> - TrueUp Yr1 (Yr2, Yr3),</t>
    </r>
    <r>
      <rPr>
        <sz val="10"/>
        <rFont val="Arial"/>
        <family val="2"/>
        <charset val="204"/>
      </rPr>
      <t xml:space="preserve"> cena enkratnega plačila za licenco, ki je bila vključena v EA naročilo ob podpisu pogodbe (License/Software Assurance), TRUE UP</t>
    </r>
  </si>
  <si>
    <r>
      <t xml:space="preserve"> - 1 Yr(s) Remaining (2 Yr(s), 3 Yr(s)), </t>
    </r>
    <r>
      <rPr>
        <sz val="10"/>
        <rFont val="Arial"/>
        <family val="2"/>
        <charset val="204"/>
      </rPr>
      <t>cena enkratnega plačila za licenco, ki NI bila vključena v EA naročilo ob podpisu pogodbe (obvezno License/Software Assurance), NEW ORDER</t>
    </r>
  </si>
  <si>
    <t>NOVO! Dodan je STATUS licence</t>
  </si>
  <si>
    <r>
      <rPr>
        <sz val="11"/>
        <color rgb="FFFF0000"/>
        <rFont val="Calibri"/>
        <family val="2"/>
        <scheme val="minor"/>
      </rPr>
      <t xml:space="preserve"> - ADD</t>
    </r>
    <r>
      <rPr>
        <sz val="10"/>
        <rFont val="Arial"/>
        <family val="2"/>
        <charset val="204"/>
      </rPr>
      <t>, nova licenca, ki se je prvič pojavila v ceniku, npr. Access 2019 namesto Access 2016. Nova licenca ima lahko tudi drugačno ceno od svoje predhodnice.</t>
    </r>
  </si>
  <si>
    <r>
      <t xml:space="preserve"> </t>
    </r>
    <r>
      <rPr>
        <sz val="11"/>
        <color rgb="FFFF0000"/>
        <rFont val="Calibri"/>
        <family val="2"/>
        <scheme val="minor"/>
      </rPr>
      <t>- CHANGE,</t>
    </r>
    <r>
      <rPr>
        <sz val="10"/>
        <rFont val="Arial"/>
        <family val="2"/>
        <charset val="204"/>
      </rPr>
      <t xml:space="preserve"> spremenjena cena v primerjavi s prejšnjim mesecem</t>
    </r>
  </si>
  <si>
    <r>
      <rPr>
        <sz val="11"/>
        <color rgb="FFFF0000"/>
        <rFont val="Calibri"/>
        <family val="2"/>
        <scheme val="minor"/>
      </rPr>
      <t xml:space="preserve"> - NONE</t>
    </r>
    <r>
      <rPr>
        <sz val="10"/>
        <rFont val="Arial"/>
        <family val="2"/>
        <charset val="204"/>
      </rPr>
      <t>, cena licence je v primerjavi s prejšnjim mesecem nespremenjena</t>
    </r>
  </si>
  <si>
    <t>Cene izdelkov izhajajo iz cene Predračuna priloženega h krovni pogodbi</t>
  </si>
  <si>
    <t>Tip produkta</t>
  </si>
  <si>
    <t>Popust GOV</t>
  </si>
  <si>
    <t>excl. VAT 
(brez DDV)</t>
  </si>
  <si>
    <t>2 Year(s)</t>
  </si>
  <si>
    <t>2 Yr(s) Remaining</t>
  </si>
  <si>
    <t>3 Year(s)</t>
  </si>
  <si>
    <t>3 Yr(s) Remaining</t>
  </si>
  <si>
    <t>TrueUp Yr3</t>
  </si>
  <si>
    <t>TrueUp Yr2</t>
  </si>
  <si>
    <t>TrueUp Yr1</t>
  </si>
  <si>
    <t>Prjct Std ALNG SA MVL</t>
  </si>
  <si>
    <t>NCR-00001</t>
  </si>
  <si>
    <t>D365 Sales Pro Sub Per User</t>
  </si>
  <si>
    <t>6WT-00001</t>
  </si>
  <si>
    <t>O365ExtraFileStorage ShrdSvr ALNG SubsVL MVL AddOn XtraStrg1GB</t>
  </si>
  <si>
    <t>Popust za GOV</t>
  </si>
  <si>
    <t>Server and Cloud Enrollment</t>
  </si>
  <si>
    <t>Kalkulator za MPSA (javna uprava - Level D)</t>
  </si>
  <si>
    <t>Naročnik lahko v pogodbo vključi vse izdelke iz Microsoftovega cenika MPSA za javno upravo. V kolikor vašega želenega produkta ni na priloženem ceniku nas kontaktirajte. Prav tako lahko naročnik v času trajanja pogodbe EA  v MPSA vključi licence, ki se na ceniku MPSA prvič pojavijo v času trajanja pogodbe EA.</t>
  </si>
  <si>
    <t>Znesek MPSA pogodbe se plača v enkratnem plačilu.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</si>
  <si>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- LicSAPk MVL </t>
    </r>
    <r>
      <rPr>
        <sz val="10"/>
        <rFont val="Calibri"/>
        <family val="2"/>
        <charset val="204"/>
      </rPr>
      <t>, nakup licence z vključenim 36 mesečnim vzdrževanjem (Software Assurance)</t>
    </r>
  </si>
  <si>
    <r>
      <rPr>
        <b/>
        <sz val="11"/>
        <color theme="1"/>
        <rFont val="Calibri"/>
        <family val="2"/>
        <charset val="238"/>
        <scheme val="minor"/>
      </rPr>
      <t xml:space="preserve"> - 1proc </t>
    </r>
    <r>
      <rPr>
        <sz val="10"/>
        <rFont val="Calibri"/>
        <family val="2"/>
        <charset val="204"/>
      </rPr>
      <t xml:space="preserve">- procesorska licenca, licenco je potrebno kupiti za vsak procesor v strežniku/računalniku </t>
    </r>
  </si>
  <si>
    <r>
      <t xml:space="preserve"> - </t>
    </r>
    <r>
      <rPr>
        <b/>
        <sz val="11"/>
        <color theme="1"/>
        <rFont val="Calibri"/>
        <family val="2"/>
        <charset val="238"/>
        <scheme val="minor"/>
      </rPr>
      <t xml:space="preserve">Core license </t>
    </r>
    <r>
      <rPr>
        <sz val="10"/>
        <rFont val="Calibri"/>
        <family val="2"/>
        <charset val="204"/>
      </rPr>
      <t>- licenca vezana na jedro/core računalnika. Licenco je potrebno kupiti za vsako jedro/core na katerem teče programska oprema</t>
    </r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</si>
  <si>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- DvcCAL</t>
    </r>
    <r>
      <rPr>
        <sz val="10"/>
        <rFont val="Calibri"/>
        <family val="2"/>
        <charset val="204"/>
      </rPr>
      <t>, Device CAL oz. licenca za delovno postajo</t>
    </r>
  </si>
  <si>
    <r>
      <rPr>
        <b/>
        <sz val="11"/>
        <color theme="1"/>
        <rFont val="Calibri"/>
        <family val="2"/>
        <charset val="238"/>
        <scheme val="minor"/>
      </rPr>
      <t xml:space="preserve"> - UsrCAL</t>
    </r>
    <r>
      <rPr>
        <sz val="10"/>
        <rFont val="Calibri"/>
        <family val="2"/>
        <charset val="204"/>
      </rPr>
      <t>, User CAL oz. licenca za uporabnika</t>
    </r>
  </si>
  <si>
    <r>
      <t xml:space="preserve"> - </t>
    </r>
    <r>
      <rPr>
        <b/>
        <sz val="11"/>
        <color theme="1"/>
        <rFont val="Calibri"/>
        <family val="2"/>
        <charset val="238"/>
        <scheme val="minor"/>
      </rPr>
      <t xml:space="preserve">Per OSE </t>
    </r>
    <r>
      <rPr>
        <sz val="10"/>
        <rFont val="Calibri"/>
        <family val="2"/>
        <charset val="204"/>
      </rPr>
      <t>(Operating system enviroment) - licenca vezana na operacijski sistem</t>
    </r>
  </si>
  <si>
    <r>
      <rPr>
        <b/>
        <sz val="11"/>
        <color theme="1"/>
        <rFont val="Calibri"/>
        <family val="2"/>
        <charset val="238"/>
        <scheme val="minor"/>
      </rPr>
      <t xml:space="preserve"> - CltML</t>
    </r>
    <r>
      <rPr>
        <sz val="10"/>
        <rFont val="Calibri"/>
        <family val="2"/>
        <charset val="204"/>
      </rPr>
      <t xml:space="preserve">, licenca za upravljanje delovne postaje (Client Management CAL) </t>
    </r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</si>
  <si>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- SNGL MVL </t>
    </r>
    <r>
      <rPr>
        <sz val="10"/>
        <rFont val="Calibri"/>
        <family val="2"/>
        <charset val="204"/>
      </rPr>
      <t>, enkratni nakup licence brez vzdrževanja</t>
    </r>
  </si>
  <si>
    <r>
      <rPr>
        <b/>
        <sz val="11"/>
        <color theme="1"/>
        <rFont val="Calibri"/>
        <family val="2"/>
        <charset val="238"/>
        <scheme val="minor"/>
      </rPr>
      <t xml:space="preserve"> - ExtConn,</t>
    </r>
    <r>
      <rPr>
        <sz val="10"/>
        <rFont val="Calibri"/>
        <family val="2"/>
        <charset val="204"/>
      </rPr>
      <t xml:space="preserve"> external connector za nedomenske uporabnike</t>
    </r>
  </si>
  <si>
    <r>
      <rPr>
        <b/>
        <sz val="11"/>
        <color theme="1"/>
        <rFont val="Calibri"/>
        <family val="2"/>
        <charset val="238"/>
        <scheme val="minor"/>
      </rPr>
      <t xml:space="preserve"> - Promo,</t>
    </r>
    <r>
      <rPr>
        <sz val="10"/>
        <rFont val="Calibri"/>
        <family val="2"/>
        <charset val="204"/>
      </rPr>
      <t xml:space="preserve"> časovno omejena promocijska cena licence</t>
    </r>
  </si>
  <si>
    <r>
      <rPr>
        <b/>
        <sz val="11"/>
        <color theme="1"/>
        <rFont val="Calibri"/>
        <family val="2"/>
        <charset val="238"/>
        <scheme val="minor"/>
      </rPr>
      <t xml:space="preserve"> - SASU,</t>
    </r>
    <r>
      <rPr>
        <sz val="10"/>
        <rFont val="Calibri"/>
        <family val="2"/>
        <charset val="204"/>
      </rPr>
      <t xml:space="preserve"> Step Up nadgradnja iz nižje verzije licence na višjo (npr.: prehod iz Standard na Enterprise)</t>
    </r>
  </si>
  <si>
    <r>
      <rPr>
        <b/>
        <sz val="11"/>
        <color theme="1"/>
        <rFont val="Calibri"/>
        <family val="2"/>
        <scheme val="minor"/>
      </rPr>
      <t xml:space="preserve"> - SubsVL,</t>
    </r>
    <r>
      <rPr>
        <sz val="10"/>
        <rFont val="Calibri"/>
        <family val="2"/>
        <charset val="204"/>
      </rPr>
      <t xml:space="preserve"> zakup licence za obdobje enega meseca. Cena je podana za 1 mesec. Letno ceno zakupa dobimo tako, da mesečni znesek pomnožimo z 12. </t>
    </r>
  </si>
  <si>
    <t>Tip oz. Vrsta licence - ločimo:</t>
  </si>
  <si>
    <r>
      <rPr>
        <b/>
        <sz val="11"/>
        <color theme="1"/>
        <rFont val="Calibri"/>
        <family val="2"/>
        <charset val="238"/>
        <scheme val="minor"/>
      </rPr>
      <t xml:space="preserve"> - License/Software Assurance Pack, </t>
    </r>
    <r>
      <rPr>
        <sz val="10"/>
        <rFont val="Calibri"/>
        <family val="2"/>
        <charset val="204"/>
      </rPr>
      <t xml:space="preserve"> licenca s 3 letnim Software Assurance. </t>
    </r>
  </si>
  <si>
    <r>
      <rPr>
        <b/>
        <sz val="11"/>
        <color theme="1"/>
        <rFont val="Calibri"/>
        <family val="2"/>
        <charset val="238"/>
        <scheme val="minor"/>
      </rPr>
      <t xml:space="preserve"> - Standard/non-specific,</t>
    </r>
    <r>
      <rPr>
        <sz val="10"/>
        <rFont val="Calibri"/>
        <family val="2"/>
        <charset val="204"/>
      </rPr>
      <t xml:space="preserve"> enkratni nakup licence brez Software Assurance programa</t>
    </r>
  </si>
  <si>
    <r>
      <rPr>
        <b/>
        <sz val="11"/>
        <color theme="1"/>
        <rFont val="Calibri"/>
        <family val="2"/>
        <charset val="238"/>
        <scheme val="minor"/>
      </rPr>
      <t xml:space="preserve"> - Software Assurance</t>
    </r>
    <r>
      <rPr>
        <sz val="10"/>
        <rFont val="Calibri"/>
        <family val="2"/>
        <charset val="204"/>
      </rPr>
      <t>, nakup Software Assurance programa je mogoč le, če je bila predhodno pridobljena licenca s Software Assurance ali če gre za nadaljevanje Software Assurance programa</t>
    </r>
  </si>
  <si>
    <r>
      <rPr>
        <b/>
        <sz val="11"/>
        <color theme="1"/>
        <rFont val="Calibri"/>
        <family val="2"/>
        <charset val="238"/>
        <scheme val="minor"/>
      </rPr>
      <t xml:space="preserve"> - Upgrade</t>
    </r>
    <r>
      <rPr>
        <sz val="10"/>
        <rFont val="Calibri"/>
        <family val="2"/>
        <charset val="204"/>
      </rPr>
      <t>, nadgradnja ustrezne predhodno pridobljene licence</t>
    </r>
  </si>
  <si>
    <r>
      <rPr>
        <b/>
        <sz val="11"/>
        <color theme="1"/>
        <rFont val="Calibri"/>
        <family val="2"/>
        <charset val="238"/>
        <scheme val="minor"/>
      </rPr>
      <t xml:space="preserve"> - Upgrade/Software Assurance Pack</t>
    </r>
    <r>
      <rPr>
        <sz val="10"/>
        <rFont val="Calibri"/>
        <family val="2"/>
        <charset val="204"/>
      </rPr>
      <t>, nadgradnja ustrezne predhodno pridobljene licence s Software Assurance programom</t>
    </r>
  </si>
  <si>
    <r>
      <rPr>
        <b/>
        <sz val="11"/>
        <color theme="1"/>
        <rFont val="Calibri"/>
        <family val="2"/>
        <charset val="238"/>
        <scheme val="minor"/>
      </rPr>
      <t xml:space="preserve"> - Monthly Subscription/Volume license/non-specific</t>
    </r>
    <r>
      <rPr>
        <sz val="10"/>
        <rFont val="Calibri"/>
        <family val="2"/>
        <charset val="204"/>
      </rPr>
      <t xml:space="preserve">, </t>
    </r>
    <r>
      <rPr>
        <sz val="11"/>
        <color rgb="FFFF0000"/>
        <rFont val="Calibri"/>
        <family val="2"/>
        <charset val="238"/>
        <scheme val="minor"/>
      </rPr>
      <t>mesečna naročina. Da dobimo letno ceno licence moramo znesek iz tabele pomnožiti z 12.</t>
    </r>
  </si>
  <si>
    <r>
      <rPr>
        <b/>
        <sz val="11"/>
        <color theme="1"/>
        <rFont val="Calibri"/>
        <family val="2"/>
        <charset val="238"/>
        <scheme val="minor"/>
      </rPr>
      <t xml:space="preserve"> - SA Step Up, </t>
    </r>
    <r>
      <rPr>
        <sz val="10"/>
        <rFont val="Calibri"/>
        <family val="2"/>
        <charset val="204"/>
      </rPr>
      <t>licenca za prehod iz nižje verzije licence na višjo (npr.: prehod iz Standard na Enterprise)</t>
    </r>
  </si>
  <si>
    <r>
      <t xml:space="preserve"> - </t>
    </r>
    <r>
      <rPr>
        <b/>
        <sz val="11"/>
        <color theme="1"/>
        <rFont val="Calibri"/>
        <family val="2"/>
        <charset val="238"/>
        <scheme val="minor"/>
      </rPr>
      <t>Work At Home</t>
    </r>
    <r>
      <rPr>
        <sz val="10"/>
        <rFont val="Calibri"/>
        <family val="2"/>
        <charset val="204"/>
      </rPr>
      <t xml:space="preserve"> - licenca za delo na domu</t>
    </r>
  </si>
  <si>
    <t>Obračunska enota - ločimo</t>
  </si>
  <si>
    <r>
      <rPr>
        <b/>
        <sz val="11"/>
        <color theme="1"/>
        <rFont val="Calibri"/>
        <family val="2"/>
        <charset val="238"/>
        <scheme val="minor"/>
      </rPr>
      <t xml:space="preserve"> - 3 year(s),</t>
    </r>
    <r>
      <rPr>
        <sz val="10"/>
        <rFont val="Calibri"/>
        <family val="2"/>
        <charset val="204"/>
      </rPr>
      <t xml:space="preserve"> cena za licenco s 3-letnim Software Assurance programom. Možno je plačilo v enkratnem obroku ali v 3 enakih letnih obrokih.</t>
    </r>
  </si>
  <si>
    <r>
      <rPr>
        <b/>
        <sz val="11"/>
        <color theme="1"/>
        <rFont val="Calibri"/>
        <family val="2"/>
        <charset val="238"/>
        <scheme val="minor"/>
      </rPr>
      <t xml:space="preserve"> - 1 month(s)</t>
    </r>
    <r>
      <rPr>
        <sz val="10"/>
        <rFont val="Calibri"/>
        <family val="2"/>
        <charset val="204"/>
      </rPr>
      <t xml:space="preserve">, mesečna licenčnina. Za letni znesek je potrebno mesečno licenčnino pomnožiti z 12. </t>
    </r>
  </si>
  <si>
    <r>
      <rPr>
        <b/>
        <sz val="11"/>
        <color theme="1"/>
        <rFont val="Calibri"/>
        <family val="2"/>
        <charset val="238"/>
        <scheme val="minor"/>
      </rPr>
      <t xml:space="preserve"> - Each, </t>
    </r>
    <r>
      <rPr>
        <sz val="10"/>
        <rFont val="Calibri"/>
        <family val="2"/>
        <charset val="204"/>
      </rPr>
      <t>enkratni nakup licence brez Software Assurance programa. Plačilo je možno le v enkratnem znesku.</t>
    </r>
  </si>
  <si>
    <r>
      <rPr>
        <sz val="11"/>
        <color rgb="FFFF0000"/>
        <rFont val="Calibri"/>
        <family val="2"/>
        <scheme val="minor"/>
      </rPr>
      <t xml:space="preserve"> - ADD</t>
    </r>
    <r>
      <rPr>
        <sz val="10"/>
        <rFont val="Calibri"/>
        <family val="2"/>
        <charset val="204"/>
      </rPr>
      <t>, nova licenca, ki se je prvič pojavila v ceniku, npr. Access 2019 namesto Access 2016. Nova licenca ima lahko tudi drugačno ceno od svoje predhodnice.</t>
    </r>
  </si>
  <si>
    <r>
      <t xml:space="preserve"> </t>
    </r>
    <r>
      <rPr>
        <sz val="11"/>
        <color rgb="FFFF0000"/>
        <rFont val="Calibri"/>
        <family val="2"/>
        <scheme val="minor"/>
      </rPr>
      <t>- CHANGE,</t>
    </r>
    <r>
      <rPr>
        <sz val="10"/>
        <rFont val="Calibri"/>
        <family val="2"/>
        <charset val="204"/>
      </rPr>
      <t xml:space="preserve"> spremenjena cena v primerjavi s prejšnjim mesecem</t>
    </r>
  </si>
  <si>
    <r>
      <rPr>
        <sz val="11"/>
        <color rgb="FFFF0000"/>
        <rFont val="Calibri"/>
        <family val="2"/>
        <scheme val="minor"/>
      </rPr>
      <t xml:space="preserve"> - NONE</t>
    </r>
    <r>
      <rPr>
        <sz val="10"/>
        <rFont val="Calibri"/>
        <family val="2"/>
        <charset val="204"/>
      </rPr>
      <t>, cena licence je v primerjavi s prejšnjim mesecem nespremenjena</t>
    </r>
  </si>
  <si>
    <t xml:space="preserve">koda </t>
  </si>
  <si>
    <t>naziv</t>
  </si>
  <si>
    <t>enota</t>
  </si>
  <si>
    <t>Tip licence</t>
  </si>
  <si>
    <t>Količina</t>
  </si>
  <si>
    <t>AAA-03652</t>
  </si>
  <si>
    <t>VDI Dev Subsc</t>
  </si>
  <si>
    <t>AAA-03654</t>
  </si>
  <si>
    <t>VDI MDOP Dev Subsc</t>
  </si>
  <si>
    <t>AAA-03656</t>
  </si>
  <si>
    <t>VrtlDtpACC E3 Dev Subsc</t>
  </si>
  <si>
    <t>AAA-03658</t>
  </si>
  <si>
    <t>MDOP Dev Subsc</t>
  </si>
  <si>
    <t>AAA-03933</t>
  </si>
  <si>
    <t>Sys Ctr EpPrt Dev MSSub</t>
  </si>
  <si>
    <t>AAA-03934</t>
  </si>
  <si>
    <t>Sys Ctr EpPrt User Subsc</t>
  </si>
  <si>
    <t>AAA-04059</t>
  </si>
  <si>
    <t>ExchOnline Archv User</t>
  </si>
  <si>
    <t>AAA-04061</t>
  </si>
  <si>
    <t>ExchOnline Kiosk User</t>
  </si>
  <si>
    <t>Short-term</t>
  </si>
  <si>
    <t>AAA-04063</t>
  </si>
  <si>
    <t>ExchOnline Plan1 User</t>
  </si>
  <si>
    <t>AAA-04065</t>
  </si>
  <si>
    <t>ExchOnline Plan2 User</t>
  </si>
  <si>
    <t>AAA-04073</t>
  </si>
  <si>
    <t>Office 365 EntE3 User</t>
  </si>
  <si>
    <t>AAA-04077</t>
  </si>
  <si>
    <t>M365 Apps for enterprise+ User</t>
  </si>
  <si>
    <t>AAA-04087</t>
  </si>
  <si>
    <t>SPOnline XtStg Gb</t>
  </si>
  <si>
    <t>AAA-04091</t>
  </si>
  <si>
    <t>SharePoint Plan1 User</t>
  </si>
  <si>
    <t>AAA-04093</t>
  </si>
  <si>
    <t>SharePoint Plan2 User</t>
  </si>
  <si>
    <t>AAA-04097</t>
  </si>
  <si>
    <t>ExchOnline ArcEx User</t>
  </si>
  <si>
    <t>AAA-04151</t>
  </si>
  <si>
    <t>Office 365 EntE1 User</t>
  </si>
  <si>
    <t>AAA-04245</t>
  </si>
  <si>
    <t>AAA-04825</t>
  </si>
  <si>
    <t>Visio P2 User</t>
  </si>
  <si>
    <t>AAA-04835</t>
  </si>
  <si>
    <t>ExchOnline Prtcn User</t>
  </si>
  <si>
    <t>AAA-05490</t>
  </si>
  <si>
    <t>AAA-05541</t>
  </si>
  <si>
    <t>Office 365 E3 Addon</t>
  </si>
  <si>
    <t>AAA-05543</t>
  </si>
  <si>
    <t>AAA-05545</t>
  </si>
  <si>
    <t>Office 365 E1 Addon</t>
  </si>
  <si>
    <t>AAA-05547</t>
  </si>
  <si>
    <t>ExchOnline P2 Addon</t>
  </si>
  <si>
    <t>AAA-05549</t>
  </si>
  <si>
    <t>AAA-05553</t>
  </si>
  <si>
    <t>ExchOnline P1 Addon</t>
  </si>
  <si>
    <t>AAA-05932</t>
  </si>
  <si>
    <t>OneDrive busP1 User</t>
  </si>
  <si>
    <t>AAA-05999</t>
  </si>
  <si>
    <t>PrjctOnln Essnt User</t>
  </si>
  <si>
    <t>AAA-06140</t>
  </si>
  <si>
    <t>AAA-06144</t>
  </si>
  <si>
    <t>AAA-10382</t>
  </si>
  <si>
    <t>AAA-10384</t>
  </si>
  <si>
    <t>EntMblScrt E3 Addon</t>
  </si>
  <si>
    <t>AAA-10711</t>
  </si>
  <si>
    <t>EntMblScrt E3 User</t>
  </si>
  <si>
    <t>AAA-11029</t>
  </si>
  <si>
    <t>Windows E3Usr User Subsc</t>
  </si>
  <si>
    <t>AAA-11033</t>
  </si>
  <si>
    <t>Windows E3EpD Addon Subsc</t>
  </si>
  <si>
    <t>AAA-11035</t>
  </si>
  <si>
    <t>VrtlDtpACC E3 User Subsc</t>
  </si>
  <si>
    <t>AAA-11321</t>
  </si>
  <si>
    <t>MSDN Plfrm User Subsc</t>
  </si>
  <si>
    <t>AAA-12606</t>
  </si>
  <si>
    <t>M365 E3Orl User</t>
  </si>
  <si>
    <t>AAA-12611</t>
  </si>
  <si>
    <t>Defender 365P1 User</t>
  </si>
  <si>
    <t>AAA-12628</t>
  </si>
  <si>
    <t>Power BI Pro User</t>
  </si>
  <si>
    <t>AAA-12918</t>
  </si>
  <si>
    <t>AAA-13117</t>
  </si>
  <si>
    <t>Skype fBus PlCAL Addon Subsc</t>
  </si>
  <si>
    <t>AAA-13145</t>
  </si>
  <si>
    <t>AAA-13149</t>
  </si>
  <si>
    <t>OneDrive busP2 User</t>
  </si>
  <si>
    <t>AAA-13363</t>
  </si>
  <si>
    <t>AAA-13465</t>
  </si>
  <si>
    <t>MltFctrAth User</t>
  </si>
  <si>
    <t>AAA-13729</t>
  </si>
  <si>
    <t>Visio OP2VP Addon</t>
  </si>
  <si>
    <t>AAA-13731</t>
  </si>
  <si>
    <t>Visio OP2VS Addon</t>
  </si>
  <si>
    <t>AAA-13773</t>
  </si>
  <si>
    <t>AAA-16110</t>
  </si>
  <si>
    <t>Office 365 EntE1 User fm ExOnl Kiosk</t>
  </si>
  <si>
    <t>AAA-16111</t>
  </si>
  <si>
    <t>Office 365 EntE1 User fm ExOnl Plan1</t>
  </si>
  <si>
    <t>AAA-16114</t>
  </si>
  <si>
    <t>Office 365 EntE1 User fm ShrPt Plan1</t>
  </si>
  <si>
    <t>AAA-16115</t>
  </si>
  <si>
    <t>Office 365 EntE1 User fm O365 EntF3</t>
  </si>
  <si>
    <t>AAA-16117</t>
  </si>
  <si>
    <t>Office 365 EntE1 User fm ODr BusP1</t>
  </si>
  <si>
    <t>AAA-16118</t>
  </si>
  <si>
    <t>Office 365 EntE1 User fm ODr BusP2</t>
  </si>
  <si>
    <t>AAA-16129</t>
  </si>
  <si>
    <t>Office 365 EntE3 User fm ExOnl Kiosk</t>
  </si>
  <si>
    <t>AAA-16130</t>
  </si>
  <si>
    <t>Office 365 EntE3 User fm ExOnl Plan1</t>
  </si>
  <si>
    <t>AAA-16131</t>
  </si>
  <si>
    <t>Office 365 EntE3 User fm ExOnl Plan2</t>
  </si>
  <si>
    <t>AAA-16134</t>
  </si>
  <si>
    <t>Office 365 EntE3 User fm M365 AppsE</t>
  </si>
  <si>
    <t>AAA-16135</t>
  </si>
  <si>
    <t>Office 365 EntE3 User fm ShrPt Plan1</t>
  </si>
  <si>
    <t>AAA-16136</t>
  </si>
  <si>
    <t>Office 365 EntE3 User fm ShrPt Plan2</t>
  </si>
  <si>
    <t>AAA-16137</t>
  </si>
  <si>
    <t>Office 365 EntE3 User fm O365 EntF3</t>
  </si>
  <si>
    <t>AAA-16138</t>
  </si>
  <si>
    <t>Office 365 EntE3 User fm O365 EntE1</t>
  </si>
  <si>
    <t>AAA-16140</t>
  </si>
  <si>
    <t>Office 365 EntE3 User fm ODr BusP1</t>
  </si>
  <si>
    <t>AAA-16141</t>
  </si>
  <si>
    <t>Office 365 EntE3 User fm ODr BusP2</t>
  </si>
  <si>
    <t>AAA-17612</t>
  </si>
  <si>
    <t>OneDrive busP2 User fm ODr busP1</t>
  </si>
  <si>
    <t>AAA-17633</t>
  </si>
  <si>
    <t>ExchOnline Plan1 User fm ExOnl Kiosk</t>
  </si>
  <si>
    <t>AAA-18151</t>
  </si>
  <si>
    <t>ExchOnline Plan2 User fm ExOnl Kiosk</t>
  </si>
  <si>
    <t>AAA-18152</t>
  </si>
  <si>
    <t>ExchOnline Plan2 User fm ExOnl Plan1</t>
  </si>
  <si>
    <t>AAA-18693</t>
  </si>
  <si>
    <t>SharePoint Plan2 User fm ShrPt Plan1</t>
  </si>
  <si>
    <t>AAA-22427</t>
  </si>
  <si>
    <t>Windows E5fE3 Addon</t>
  </si>
  <si>
    <t>AAA-22443</t>
  </si>
  <si>
    <t>Project P3UPC Addon</t>
  </si>
  <si>
    <t>AAA-22445</t>
  </si>
  <si>
    <t>PrjctOnln EfDPC Addon</t>
  </si>
  <si>
    <t>AAA-22449</t>
  </si>
  <si>
    <t>Project Pl3PS Addon</t>
  </si>
  <si>
    <t>AAA-22453</t>
  </si>
  <si>
    <t>Prjct Plan5 UPC Addon</t>
  </si>
  <si>
    <t>AAA-22462</t>
  </si>
  <si>
    <t>Windows E5EpD Addon</t>
  </si>
  <si>
    <t>AAA-22464</t>
  </si>
  <si>
    <t>Windows E5 User</t>
  </si>
  <si>
    <t>AAA-22519</t>
  </si>
  <si>
    <t>Project Plan5 PP Addon</t>
  </si>
  <si>
    <t>AAA-22521</t>
  </si>
  <si>
    <t>Project Plan 5 User</t>
  </si>
  <si>
    <t>AAA-22523</t>
  </si>
  <si>
    <t>Project P3DPC Addon</t>
  </si>
  <si>
    <t>AAA-22531</t>
  </si>
  <si>
    <t>Project P3PPr Addon</t>
  </si>
  <si>
    <t>AAA-22533</t>
  </si>
  <si>
    <t>Project Plan3 User</t>
  </si>
  <si>
    <t>AAA-22548</t>
  </si>
  <si>
    <t>AAA-25799</t>
  </si>
  <si>
    <t>AAA-25804</t>
  </si>
  <si>
    <t>PrjctPln5 User fm MPP Plan3</t>
  </si>
  <si>
    <t>AAA-28173</t>
  </si>
  <si>
    <t>AudioCnfrc Addon</t>
  </si>
  <si>
    <t>AAA-28239</t>
  </si>
  <si>
    <t>EntMblScrt E5Usr Addon</t>
  </si>
  <si>
    <t>AAA-28241</t>
  </si>
  <si>
    <t>EntMblScrt E5 User</t>
  </si>
  <si>
    <t>AAA-28242</t>
  </si>
  <si>
    <t>EntMblScrt E5 User fm EntMS E3</t>
  </si>
  <si>
    <t>AAA-28244</t>
  </si>
  <si>
    <t>AAA-28248</t>
  </si>
  <si>
    <t>Office 365 E5 User</t>
  </si>
  <si>
    <t>AAA-28249</t>
  </si>
  <si>
    <t>Office 365 E5 User fm O365 EntE3</t>
  </si>
  <si>
    <t>AAA-28251</t>
  </si>
  <si>
    <t>Office 365 E5 User fm O365 EntE1</t>
  </si>
  <si>
    <t>AAA-28253</t>
  </si>
  <si>
    <t>AAA-28255</t>
  </si>
  <si>
    <t>AAA-28269</t>
  </si>
  <si>
    <t>Office 365 E5CCO Addon</t>
  </si>
  <si>
    <t>AAA-28271</t>
  </si>
  <si>
    <t>Office 365 E5ECO Addon</t>
  </si>
  <si>
    <t>AAA-29731</t>
  </si>
  <si>
    <t>AzrInPrtPm P2Dvc Addon</t>
  </si>
  <si>
    <t>AAA-29901</t>
  </si>
  <si>
    <t>AzrInPrtPm P2Usr Addon</t>
  </si>
  <si>
    <t>AAA-30427</t>
  </si>
  <si>
    <t>M365 E5Orl User fm M365 E3Orl</t>
  </si>
  <si>
    <t>AAA-30428</t>
  </si>
  <si>
    <t>M365 E5Orl User</t>
  </si>
  <si>
    <t>AAA-31030</t>
  </si>
  <si>
    <t>Dyn365 Customer Svc Ent DEV</t>
  </si>
  <si>
    <t>AAA-31031</t>
  </si>
  <si>
    <t>DYN365 Customer Svc Ent USR</t>
  </si>
  <si>
    <t>AAA-31045</t>
  </si>
  <si>
    <t>DYN365 Field Service Ent USR</t>
  </si>
  <si>
    <t>AAA-31091</t>
  </si>
  <si>
    <t>DYN365 Sales Ent USR</t>
  </si>
  <si>
    <t>AAA-31117</t>
  </si>
  <si>
    <t>DYN365 Field Service Ent DEV</t>
  </si>
  <si>
    <t>AAA-31122</t>
  </si>
  <si>
    <t>DYN365 Sales Ent DEV</t>
  </si>
  <si>
    <t>AAA-31133</t>
  </si>
  <si>
    <t>Dyn365 FSRSO Addon</t>
  </si>
  <si>
    <t>AAA-31143</t>
  </si>
  <si>
    <t>Dyn365 UOST2 Svrcs</t>
  </si>
  <si>
    <t>AAA-31145</t>
  </si>
  <si>
    <t>Dyn365 UOST3 Svrcs</t>
  </si>
  <si>
    <t>AAA-31147</t>
  </si>
  <si>
    <t>Dyn365 UOST4 Svrcs</t>
  </si>
  <si>
    <t>AAA-31149</t>
  </si>
  <si>
    <t>Dyn365 UOST5 Svrcs</t>
  </si>
  <si>
    <t>AAA-31163</t>
  </si>
  <si>
    <t>ProDirect Support Per User D365 &amp; Power</t>
  </si>
  <si>
    <t>AAA-35283</t>
  </si>
  <si>
    <t>Bing Maps AMP Svrcs OnlSS</t>
  </si>
  <si>
    <t>AAA-35649</t>
  </si>
  <si>
    <t>Bing Maps MAN PrAst OnlSS</t>
  </si>
  <si>
    <t>AAA-35651</t>
  </si>
  <si>
    <t>Bing Maps MAE PrAst OnlSS</t>
  </si>
  <si>
    <t>AAA-35812</t>
  </si>
  <si>
    <t>DYN365 Sales to Sales Add-On USR</t>
  </si>
  <si>
    <t>AAA-35819</t>
  </si>
  <si>
    <t>DYN365 Customer Service FromSA USR</t>
  </si>
  <si>
    <t>AAA-35873</t>
  </si>
  <si>
    <t>DYN365 Sales FromSA USR</t>
  </si>
  <si>
    <t>AAA-36814</t>
  </si>
  <si>
    <t>M365 E3Orl User fm O365 EntE3</t>
  </si>
  <si>
    <t>AAA-36815</t>
  </si>
  <si>
    <t>M365 E3Orl User fm EntMS E3</t>
  </si>
  <si>
    <t>AAA-36816</t>
  </si>
  <si>
    <t>M365 E3Orl User fm Win E3UsrSub</t>
  </si>
  <si>
    <t>AAA-36885</t>
  </si>
  <si>
    <t>M365 E5Orl User fm Win E5</t>
  </si>
  <si>
    <t>AAA-36886</t>
  </si>
  <si>
    <t>M365 E5Orl User fm EntMS E5</t>
  </si>
  <si>
    <t>AAA-36887</t>
  </si>
  <si>
    <t>M365 E5Orl User fm O365 E5</t>
  </si>
  <si>
    <t>AAA-43264</t>
  </si>
  <si>
    <t>Project Plan3 User fm PrOnl Essnt</t>
  </si>
  <si>
    <t>AAA-43658</t>
  </si>
  <si>
    <t>VrtlDtpACC E3 Addon Subsc</t>
  </si>
  <si>
    <t>AAA-51090</t>
  </si>
  <si>
    <t>VrtlDtpACC E5fE3 Addon</t>
  </si>
  <si>
    <t>AAA-51176</t>
  </si>
  <si>
    <t>VrtlDtpACC E5Usr User</t>
  </si>
  <si>
    <t>AAA-51178</t>
  </si>
  <si>
    <t>VrtlDtpACC E5EpD User</t>
  </si>
  <si>
    <t>AAA-55185</t>
  </si>
  <si>
    <t>Power BI PmEM3 Svrcs</t>
  </si>
  <si>
    <t>AAA-55189</t>
  </si>
  <si>
    <t>Power BI PrmP1 Svrcs</t>
  </si>
  <si>
    <t>AAA-55195</t>
  </si>
  <si>
    <t>Power BI PrmP2 Svrcs</t>
  </si>
  <si>
    <t>AAA-55226</t>
  </si>
  <si>
    <t>Dyn365 UOAct User</t>
  </si>
  <si>
    <t>AAA-55998</t>
  </si>
  <si>
    <t>Power BI PmEM1 Svrcs</t>
  </si>
  <si>
    <t>AAA-56002</t>
  </si>
  <si>
    <t>Power BI PmEM2 Svrcs</t>
  </si>
  <si>
    <t>AAA-57916</t>
  </si>
  <si>
    <t>Dyn365 UODvc Dev</t>
  </si>
  <si>
    <t>AAA-57924</t>
  </si>
  <si>
    <t>Dyn365E Comrc User</t>
  </si>
  <si>
    <t>AAA-73063</t>
  </si>
  <si>
    <t>M365 F3 User</t>
  </si>
  <si>
    <t>AAA-73064</t>
  </si>
  <si>
    <t>M365 F3 User fm O365 EntF3</t>
  </si>
  <si>
    <t>AAA-97028</t>
  </si>
  <si>
    <t>Visio Plan1 User</t>
  </si>
  <si>
    <t>AAA-99970</t>
  </si>
  <si>
    <t>Defender Id User</t>
  </si>
  <si>
    <t>AAA-99976</t>
  </si>
  <si>
    <t>Defender IdAO Addon</t>
  </si>
  <si>
    <t>AAD-11448</t>
  </si>
  <si>
    <t>AAD-11582</t>
  </si>
  <si>
    <t>Dyn365 MarAt</t>
  </si>
  <si>
    <t>AAD-11584</t>
  </si>
  <si>
    <t>Dyn365 Mrkt</t>
  </si>
  <si>
    <t>AAD-26682</t>
  </si>
  <si>
    <t>Office 365 DtLP User</t>
  </si>
  <si>
    <t>AAD-32679</t>
  </si>
  <si>
    <t>AAD-32722</t>
  </si>
  <si>
    <t>Dyn365 SlIns User</t>
  </si>
  <si>
    <t>AAD-32728</t>
  </si>
  <si>
    <t>Dyn365 U100K Addon</t>
  </si>
  <si>
    <t>AAD-32767</t>
  </si>
  <si>
    <t>Dyn365 CSPro User</t>
  </si>
  <si>
    <t>AAD-32809</t>
  </si>
  <si>
    <t>Dyn365 TmMbr User</t>
  </si>
  <si>
    <t>AAD-32835</t>
  </si>
  <si>
    <t>AAD-32847</t>
  </si>
  <si>
    <t>AAD-33034</t>
  </si>
  <si>
    <t>Dyn365 CSPro User fm Dy365 TmMbr</t>
  </si>
  <si>
    <t>AAD-33068</t>
  </si>
  <si>
    <t>Dyn365 SEnt User fm Dy365 TmMbr</t>
  </si>
  <si>
    <t>AAD-33242</t>
  </si>
  <si>
    <t>M365 E5Uni User</t>
  </si>
  <si>
    <t>AAD-34635</t>
  </si>
  <si>
    <t>Dyn365 SPro User</t>
  </si>
  <si>
    <t>AAD-34651</t>
  </si>
  <si>
    <t>Dyn365 SPAOS Addon</t>
  </si>
  <si>
    <t>AAD-34679</t>
  </si>
  <si>
    <t>M365 E3Uni User</t>
  </si>
  <si>
    <t>AAD-34680</t>
  </si>
  <si>
    <t>M365 E3Uni User fm O365 EntE3</t>
  </si>
  <si>
    <t>AAD-34681</t>
  </si>
  <si>
    <t>M365 E3Uni User fm EntMS E3</t>
  </si>
  <si>
    <t>AAD-34683</t>
  </si>
  <si>
    <t>M365 E5Uni User fm M365 E3Uni</t>
  </si>
  <si>
    <t>AAD-34690</t>
  </si>
  <si>
    <t>Dyn365 SEnt User fm Dy365 SPro</t>
  </si>
  <si>
    <t>AAD-34798</t>
  </si>
  <si>
    <t>AAD-40020</t>
  </si>
  <si>
    <t>M365E5 SRC User</t>
  </si>
  <si>
    <t>AAD-41495</t>
  </si>
  <si>
    <t>M365E5 SRC EMSE5 User</t>
  </si>
  <si>
    <t>AAD-41497</t>
  </si>
  <si>
    <t>M365E5CPLN User</t>
  </si>
  <si>
    <t>AAD-41499</t>
  </si>
  <si>
    <t>M365E5CPLN AIPP2 User</t>
  </si>
  <si>
    <t>AAD-41526</t>
  </si>
  <si>
    <t>M365E5 SRC User fm Dfndr 365P1</t>
  </si>
  <si>
    <t>AAD-41527</t>
  </si>
  <si>
    <t>M365E5CPLN User fm O365 AdvC</t>
  </si>
  <si>
    <t>AAD-41530</t>
  </si>
  <si>
    <t>M365E5 SRC WINE5 User</t>
  </si>
  <si>
    <t>AAD-44070</t>
  </si>
  <si>
    <t>Bing Maps Trsct 100 K Trs OnlSS</t>
  </si>
  <si>
    <t>AAD-44072</t>
  </si>
  <si>
    <t>Bing Maps Trsct 500 K Trs OnlSS</t>
  </si>
  <si>
    <t>AAD-44074</t>
  </si>
  <si>
    <t>Bing Maps Trsct 1M Trs OnlSS</t>
  </si>
  <si>
    <t>AAD-44076</t>
  </si>
  <si>
    <t>Bing Maps Trsct 2M Trs OnlSS</t>
  </si>
  <si>
    <t>AAD-44078</t>
  </si>
  <si>
    <t>Bing Maps Trsct 5M Trs OnlSS</t>
  </si>
  <si>
    <t>AAD-44080</t>
  </si>
  <si>
    <t>Bing Maps Trsct 10M Trs OnlSS</t>
  </si>
  <si>
    <t>AAD-44082</t>
  </si>
  <si>
    <t>Bing Maps Trsct 30Mln Trs OnlSS</t>
  </si>
  <si>
    <t>AAD-49758</t>
  </si>
  <si>
    <t>CDSDBCpcty Gb</t>
  </si>
  <si>
    <t>AAD-49877</t>
  </si>
  <si>
    <t>CDSFlCpcty Gb</t>
  </si>
  <si>
    <t>AAD-49881</t>
  </si>
  <si>
    <t>CDSLgCpcty Gb</t>
  </si>
  <si>
    <t>AAD-49885</t>
  </si>
  <si>
    <t>Dyn365E Ops Addl DB Capacity Add-on</t>
  </si>
  <si>
    <t>AAD-49893</t>
  </si>
  <si>
    <t>Dyn365E CInst</t>
  </si>
  <si>
    <t>AAD-49897</t>
  </si>
  <si>
    <t>AAD-51891</t>
  </si>
  <si>
    <t>Dyn365 RAst User</t>
  </si>
  <si>
    <t>AAD-56945</t>
  </si>
  <si>
    <t>Dyn365E CIAtt</t>
  </si>
  <si>
    <t>AAD-61653</t>
  </si>
  <si>
    <t>Dyn365 CSCT User</t>
  </si>
  <si>
    <t>AAD-63044</t>
  </si>
  <si>
    <t>AAD-82398</t>
  </si>
  <si>
    <t>Dyn365E Guide User</t>
  </si>
  <si>
    <t>AAD-82409</t>
  </si>
  <si>
    <t>Dyn365E SCM User</t>
  </si>
  <si>
    <t>AAD-82411</t>
  </si>
  <si>
    <t>Dyn365E CQD3B User</t>
  </si>
  <si>
    <t>AAD-82437</t>
  </si>
  <si>
    <t>Dyn365E Finc User</t>
  </si>
  <si>
    <t>AAD-82441</t>
  </si>
  <si>
    <t>Dyn365E CSQB User</t>
  </si>
  <si>
    <t>AAD-82449</t>
  </si>
  <si>
    <t>Dyn365E FlSAQ User</t>
  </si>
  <si>
    <t>AAD-82455</t>
  </si>
  <si>
    <t>Dyn365E SAtQ User</t>
  </si>
  <si>
    <t>AAD-82465</t>
  </si>
  <si>
    <t>Dyn365E SPAQ User</t>
  </si>
  <si>
    <t>AAD-82475</t>
  </si>
  <si>
    <t>Dyn365E CSPAQ User</t>
  </si>
  <si>
    <t>AAD-85880</t>
  </si>
  <si>
    <t>Dyn365E FSSA User</t>
  </si>
  <si>
    <t>AAD-85883</t>
  </si>
  <si>
    <t>Dyn365E SrSA User</t>
  </si>
  <si>
    <t>AAD-85887</t>
  </si>
  <si>
    <t>Dyn365E SASA User</t>
  </si>
  <si>
    <t>AAD-85891</t>
  </si>
  <si>
    <t>Dyn365E CSASA User</t>
  </si>
  <si>
    <t>AAD-85895</t>
  </si>
  <si>
    <t>Dyn365E FSA User</t>
  </si>
  <si>
    <t>AAD-85897</t>
  </si>
  <si>
    <t>Dyn365E UODFS Dev</t>
  </si>
  <si>
    <t>AAD-85899</t>
  </si>
  <si>
    <t>Dyn365E CAtSA User</t>
  </si>
  <si>
    <t>AAD-85901</t>
  </si>
  <si>
    <t>Dyn365E ComSA User</t>
  </si>
  <si>
    <t>AAD-85903</t>
  </si>
  <si>
    <t>Dyn365E SCMA User</t>
  </si>
  <si>
    <t>AAD-85905</t>
  </si>
  <si>
    <t>Dyn365E SCMSA User</t>
  </si>
  <si>
    <t>AAD-85907</t>
  </si>
  <si>
    <t>Dyn365E FASA User</t>
  </si>
  <si>
    <t>AAD-85915</t>
  </si>
  <si>
    <t>AAD-85919</t>
  </si>
  <si>
    <t>Dyn365E MNPAp Addon</t>
  </si>
  <si>
    <t>AAD-85923</t>
  </si>
  <si>
    <t>PowerApps User</t>
  </si>
  <si>
    <t>AAD-85929</t>
  </si>
  <si>
    <t>Power Auto User</t>
  </si>
  <si>
    <t>AAD-85935</t>
  </si>
  <si>
    <t>Power Auto FlP5L</t>
  </si>
  <si>
    <t>AAD-85941</t>
  </si>
  <si>
    <t>AAD-85959</t>
  </si>
  <si>
    <t>AAD-86114</t>
  </si>
  <si>
    <t>Dyn365E UOAtS User</t>
  </si>
  <si>
    <t>AAD-86556</t>
  </si>
  <si>
    <t>Dyn365E RAAtt User</t>
  </si>
  <si>
    <t>AAD-87415</t>
  </si>
  <si>
    <t>Dyn365E FCDMA User</t>
  </si>
  <si>
    <t>AAD-92157</t>
  </si>
  <si>
    <t>Dyn365E SCM User fm Dy365 UOAct</t>
  </si>
  <si>
    <t>AAD-92158</t>
  </si>
  <si>
    <t>Dyn365E SCM User fm Dy365 TmMb</t>
  </si>
  <si>
    <t>AAD-92159</t>
  </si>
  <si>
    <t>Dyn365E SCM User fm Dy365 TmMbr</t>
  </si>
  <si>
    <t>AAD-92160</t>
  </si>
  <si>
    <t>Dyn365E SCM User fm D365E SCMAQ</t>
  </si>
  <si>
    <t>AAD-92165</t>
  </si>
  <si>
    <t>Dyn365E Finc User fm Dy365 UOAct</t>
  </si>
  <si>
    <t>AAD-92166</t>
  </si>
  <si>
    <t>Dyn365E Finc User fm Dy365 TmMb</t>
  </si>
  <si>
    <t>AAD-92167</t>
  </si>
  <si>
    <t>Dyn365E Finc User fm Dy365 TmMbr</t>
  </si>
  <si>
    <t>AAD-92168</t>
  </si>
  <si>
    <t>Dyn365E Finc User fm D365E FAQ</t>
  </si>
  <si>
    <t>AAD-92173</t>
  </si>
  <si>
    <t>Dyn365E FSA User fm D365E FASA</t>
  </si>
  <si>
    <t>AAD-92174</t>
  </si>
  <si>
    <t>Dyn365E SCMSA User fm D365E SCMA</t>
  </si>
  <si>
    <t>AAD-92175</t>
  </si>
  <si>
    <t>Dyn365E ComSA User fm D365E CAtSA</t>
  </si>
  <si>
    <t>AAD-92176</t>
  </si>
  <si>
    <t>Dyn365E FSSA User fm D365E SrSA</t>
  </si>
  <si>
    <t>AAD-92178</t>
  </si>
  <si>
    <t>Dyn365 SlsSA User fm D365E SASA</t>
  </si>
  <si>
    <t>AAD-92180</t>
  </si>
  <si>
    <t>Dyn365 CsSrS User fm D365E CSASA</t>
  </si>
  <si>
    <t>AAD-92182</t>
  </si>
  <si>
    <t>Dyn365 SEnt User fm D365E SAtQ</t>
  </si>
  <si>
    <t>AAD-92183</t>
  </si>
  <si>
    <t>Dyn365 CSE User fm D365E CSQB</t>
  </si>
  <si>
    <t>AAD-92185</t>
  </si>
  <si>
    <t>Dyn365 FSE User fm D365E FlSAQ</t>
  </si>
  <si>
    <t>AAD-92188</t>
  </si>
  <si>
    <t>Dyn365 CSPro User fm D365E CSPAQ</t>
  </si>
  <si>
    <t>AAD-92191</t>
  </si>
  <si>
    <t>Dyn365 SPro User fm D365E SPAQ</t>
  </si>
  <si>
    <t>AAD-92200</t>
  </si>
  <si>
    <t>Dyn365E Comrc User fm D365E CQD3B</t>
  </si>
  <si>
    <t>AAD-94799</t>
  </si>
  <si>
    <t>Dyn365E SPASA User</t>
  </si>
  <si>
    <t>AAD-94803</t>
  </si>
  <si>
    <t>Dyn365E User</t>
  </si>
  <si>
    <t>AAD-94813</t>
  </si>
  <si>
    <t>PwrVrtAgnt 2Kses</t>
  </si>
  <si>
    <t>AAD-94817</t>
  </si>
  <si>
    <t>AAD-94821</t>
  </si>
  <si>
    <t>PwrVrtAgnt USL User</t>
  </si>
  <si>
    <t>AAD-95114</t>
  </si>
  <si>
    <t>Project Plan1 User</t>
  </si>
  <si>
    <t>AAD-95116</t>
  </si>
  <si>
    <t>Project Plan3 User fm MPP Plan1</t>
  </si>
  <si>
    <t>AAD-98821</t>
  </si>
  <si>
    <t>AAF-18777</t>
  </si>
  <si>
    <t>M365E5StOA M365O Addon</t>
  </si>
  <si>
    <t>AAF-18779</t>
  </si>
  <si>
    <t>Dyn365E HR User</t>
  </si>
  <si>
    <t>AAF-18783</t>
  </si>
  <si>
    <t>Dyn365E T1Ovg</t>
  </si>
  <si>
    <t>AAF-18785</t>
  </si>
  <si>
    <t>Dyn365E HRAQ User</t>
  </si>
  <si>
    <t>AAF-18791</t>
  </si>
  <si>
    <t>Dyn365E T2Ovg</t>
  </si>
  <si>
    <t>AAF-18793</t>
  </si>
  <si>
    <t>Dyn365E HRfSA User</t>
  </si>
  <si>
    <t>AAF-18797</t>
  </si>
  <si>
    <t>Dyn365E T3Ovg</t>
  </si>
  <si>
    <t>AAF-18801</t>
  </si>
  <si>
    <t>Dyn365E CRec</t>
  </si>
  <si>
    <t>AAF-18805</t>
  </si>
  <si>
    <t>Dyn365E HRASA User</t>
  </si>
  <si>
    <t>AAF-18807</t>
  </si>
  <si>
    <t>Dyn365E HR SB</t>
  </si>
  <si>
    <t>AAF-18811</t>
  </si>
  <si>
    <t>Dyn365E HR SS User</t>
  </si>
  <si>
    <t>AAF-18813</t>
  </si>
  <si>
    <t>Dyn365E CRnR</t>
  </si>
  <si>
    <t>AAF-18819</t>
  </si>
  <si>
    <t>D365E Comm Scale Unit Basic Cld 65D</t>
  </si>
  <si>
    <t>AAF-18823</t>
  </si>
  <si>
    <t>D365E Comm Scale Unit Standard Cld 225D</t>
  </si>
  <si>
    <t>AAF-18827</t>
  </si>
  <si>
    <t>D365E Comm Scale Unit Premium Cloud 500D</t>
  </si>
  <si>
    <t>AAF-18840</t>
  </si>
  <si>
    <t>D365E IoTI Snrio</t>
  </si>
  <si>
    <t>AAF-18850</t>
  </si>
  <si>
    <t>D365E IoTI AdMch</t>
  </si>
  <si>
    <t>AAF-18854</t>
  </si>
  <si>
    <t>Dyn365E T1B 3</t>
  </si>
  <si>
    <t>AAF-19059</t>
  </si>
  <si>
    <t>Dyn365E T2B10</t>
  </si>
  <si>
    <t>AAF-19666</t>
  </si>
  <si>
    <t>Dyn365E T3B25</t>
  </si>
  <si>
    <t>AAF-23241</t>
  </si>
  <si>
    <t>Dyn365E HR User fm Dy365 UOAct</t>
  </si>
  <si>
    <t>AAF-23242</t>
  </si>
  <si>
    <t>Dyn365E HR User fm Dy365 FTmMb</t>
  </si>
  <si>
    <t>AAF-23243</t>
  </si>
  <si>
    <t>Dyn365E HR User fm Dy365 TmMbr</t>
  </si>
  <si>
    <t>AAF-23244</t>
  </si>
  <si>
    <t>Dyn365E HR User fm D365E HRAQ</t>
  </si>
  <si>
    <t>AAF-23249</t>
  </si>
  <si>
    <t>Dyn365 TmMbr User fm D365E HR SS</t>
  </si>
  <si>
    <t>AAF-23253</t>
  </si>
  <si>
    <t>Dyn365E HRfSA User fm D365E HRASA</t>
  </si>
  <si>
    <t>AAF-23270</t>
  </si>
  <si>
    <t>M365 IPt&amp;Gv User</t>
  </si>
  <si>
    <t>AAF-23274</t>
  </si>
  <si>
    <t>M365 InRkM User</t>
  </si>
  <si>
    <t>AAF-23278</t>
  </si>
  <si>
    <t>M365 EDsAd User</t>
  </si>
  <si>
    <t>AAF-28769</t>
  </si>
  <si>
    <t>M365E5CPLN User fm M365 Pt&amp;Gv</t>
  </si>
  <si>
    <t>AAF-28770</t>
  </si>
  <si>
    <t>M365E5CPLN User fm M365 InRkM</t>
  </si>
  <si>
    <t>AAF-28771</t>
  </si>
  <si>
    <t>M365E5CPLN User fm M365 EDsAd</t>
  </si>
  <si>
    <t>AAF-28782</t>
  </si>
  <si>
    <t>Power Auto PURPA User</t>
  </si>
  <si>
    <t>AAF-28788</t>
  </si>
  <si>
    <t>Power Auto URPAB Addon</t>
  </si>
  <si>
    <t>AAF-28802</t>
  </si>
  <si>
    <t>M365 E3ULB</t>
  </si>
  <si>
    <t>AAF-28907</t>
  </si>
  <si>
    <t>Dyn365E FSC User</t>
  </si>
  <si>
    <t>AAF-29912</t>
  </si>
  <si>
    <t>M365 F1 User</t>
  </si>
  <si>
    <t>AAF-29915</t>
  </si>
  <si>
    <t>M365 F3 User fm M365 F1</t>
  </si>
  <si>
    <t>AAF-33710</t>
  </si>
  <si>
    <t>Dyn365E T2B10 fm D365E T1B 3</t>
  </si>
  <si>
    <t>AAF-33712</t>
  </si>
  <si>
    <t>D365E CSUSC 225D fm D365E CSUBC 225D</t>
  </si>
  <si>
    <t>AAF-33714</t>
  </si>
  <si>
    <t>Dyn365E T3B25 fm D365E T2B10</t>
  </si>
  <si>
    <t>AAF-33716</t>
  </si>
  <si>
    <t>D365E CSUPC 500D fm D365E CSUSC 500D</t>
  </si>
  <si>
    <t>AAH-40921</t>
  </si>
  <si>
    <t>Dyn365E FPAcP</t>
  </si>
  <si>
    <t>AAH-40925</t>
  </si>
  <si>
    <t>Dyn365E FPLsP</t>
  </si>
  <si>
    <t>AAH-40929</t>
  </si>
  <si>
    <t>Dyn365E FPPP</t>
  </si>
  <si>
    <t>AAH-41192</t>
  </si>
  <si>
    <t>Dyn365E FPAP1</t>
  </si>
  <si>
    <t>AAH-41196</t>
  </si>
  <si>
    <t>Dyn365E FPAP2</t>
  </si>
  <si>
    <t>AAH-41200</t>
  </si>
  <si>
    <t>Dyn365E FPLP1</t>
  </si>
  <si>
    <t>AAH-41202</t>
  </si>
  <si>
    <t>Dyn365E FPLP2</t>
  </si>
  <si>
    <t>AAH-41208</t>
  </si>
  <si>
    <t>Dyn365E FPPP1</t>
  </si>
  <si>
    <t>AAH-41210</t>
  </si>
  <si>
    <t>Dyn365E FPPP2</t>
  </si>
  <si>
    <t>AAH-52830</t>
  </si>
  <si>
    <t>Dyn365E SlPrm User</t>
  </si>
  <si>
    <t>AAH-52834</t>
  </si>
  <si>
    <t>Dyn365E SlPrm User fm Dy365 SEnt</t>
  </si>
  <si>
    <t>AAH-77738</t>
  </si>
  <si>
    <t>Azure SQLEg Dev Subsc</t>
  </si>
  <si>
    <t>AAJ-26371</t>
  </si>
  <si>
    <t>Dyn365E PrjOA User</t>
  </si>
  <si>
    <t>AAJ-26373</t>
  </si>
  <si>
    <t>Dyn365E PrOpS User</t>
  </si>
  <si>
    <t>AAJ-26375</t>
  </si>
  <si>
    <t>Dyn365E PrOAS User</t>
  </si>
  <si>
    <t>AAJ-26381</t>
  </si>
  <si>
    <t>Dyn365E PrjOp User</t>
  </si>
  <si>
    <t>AAJ-34402</t>
  </si>
  <si>
    <t>Dyn365E PrjOp User fm Dy365 UOAct</t>
  </si>
  <si>
    <t>AAJ-34403</t>
  </si>
  <si>
    <t>Dyn365E PrjOp User fm Dy365 TmMbr</t>
  </si>
  <si>
    <t>AAJ-34404</t>
  </si>
  <si>
    <t>Dyn365E PrjOp User fm D365E PrjOA</t>
  </si>
  <si>
    <t>AAL-38596</t>
  </si>
  <si>
    <t>Dyn365E UOAtS User fm Dy365 TmMbr</t>
  </si>
  <si>
    <t>AAL-38597</t>
  </si>
  <si>
    <t>Dyn365E ComSA User fm Dy365 TmMbr</t>
  </si>
  <si>
    <t>AAL-38598</t>
  </si>
  <si>
    <t>Dyn365E ComSA User fm D365E UOAtS</t>
  </si>
  <si>
    <t>AAL-38599</t>
  </si>
  <si>
    <t>Dyn365E FSA User fm Dy365 TmMbr</t>
  </si>
  <si>
    <t>AAL-38600</t>
  </si>
  <si>
    <t>Dyn365E FSA User fm D365E UOAtS</t>
  </si>
  <si>
    <t>AAL-38601</t>
  </si>
  <si>
    <t>Dyn365E HRfSA User fm Dy365 TmMbr</t>
  </si>
  <si>
    <t>AAL-38602</t>
  </si>
  <si>
    <t>Dyn365E HRfSA User fm D365E UOAtS</t>
  </si>
  <si>
    <t>AAL-38603</t>
  </si>
  <si>
    <t>Dyn365E SCMSA User fm Dy365 TmMbr</t>
  </si>
  <si>
    <t>AAL-38604</t>
  </si>
  <si>
    <t>Dyn365E SCMSA User fm D365E UOAtS</t>
  </si>
  <si>
    <t>AAL-48034</t>
  </si>
  <si>
    <t>Dyn365E eInvc</t>
  </si>
  <si>
    <t>AAL-48038</t>
  </si>
  <si>
    <t>Dyn365E eT1B3</t>
  </si>
  <si>
    <t>AAL-48040</t>
  </si>
  <si>
    <t>Dyn365E T2B5O</t>
  </si>
  <si>
    <t>AAL-48042</t>
  </si>
  <si>
    <t>Dyn365E T3B2O</t>
  </si>
  <si>
    <t>AAL-48044</t>
  </si>
  <si>
    <t>Dyn365E T1B2O</t>
  </si>
  <si>
    <t>AAL-48046</t>
  </si>
  <si>
    <t>Dyn365E eT1B1</t>
  </si>
  <si>
    <t>AAL-48048</t>
  </si>
  <si>
    <t>Dyn365E T1B3O</t>
  </si>
  <si>
    <t>AAL-48050</t>
  </si>
  <si>
    <t>Dyn365E T2B1O</t>
  </si>
  <si>
    <t>AAL-48052</t>
  </si>
  <si>
    <t>Dyn365E T3B5O</t>
  </si>
  <si>
    <t>AAL-48054</t>
  </si>
  <si>
    <t>Dyn365E T2B2O</t>
  </si>
  <si>
    <t>AAL-48056</t>
  </si>
  <si>
    <t>Dyn365E eT1B2</t>
  </si>
  <si>
    <t>AAL-48058</t>
  </si>
  <si>
    <t>Dyn365E T2B4O</t>
  </si>
  <si>
    <t>AAL-48062</t>
  </si>
  <si>
    <t>Dyn365E T1B4O</t>
  </si>
  <si>
    <t>AAL-48066</t>
  </si>
  <si>
    <t>Dyn365E T1B6O</t>
  </si>
  <si>
    <t>AAL-48068</t>
  </si>
  <si>
    <t>Dyn365E eT1B5</t>
  </si>
  <si>
    <t>AAL-48086</t>
  </si>
  <si>
    <t>Dyn365E T3B1O</t>
  </si>
  <si>
    <t>AAL-48088</t>
  </si>
  <si>
    <t>Dyn365E T3B4O</t>
  </si>
  <si>
    <t>AAL-48092</t>
  </si>
  <si>
    <t>Dyn365E T3B6O</t>
  </si>
  <si>
    <t>AAL-48096</t>
  </si>
  <si>
    <t>Dyn365E T2B6O</t>
  </si>
  <si>
    <t>AAL-48102</t>
  </si>
  <si>
    <t>Dyn365E T1B5O</t>
  </si>
  <si>
    <t>AAL-48104</t>
  </si>
  <si>
    <t>Dyn365E T3B3O</t>
  </si>
  <si>
    <t>AAL-48108</t>
  </si>
  <si>
    <t>Dyn365E eT1B6</t>
  </si>
  <si>
    <t>AAL-48112</t>
  </si>
  <si>
    <t>Dyn365E T2B3O</t>
  </si>
  <si>
    <t>AAL-48114</t>
  </si>
  <si>
    <t>Dyn365E T1B1O</t>
  </si>
  <si>
    <t>AAL-48162</t>
  </si>
  <si>
    <t>Dyn365E eT1B4</t>
  </si>
  <si>
    <t>AAL-48182</t>
  </si>
  <si>
    <t>Dyn365E eT2B3</t>
  </si>
  <si>
    <t>AAL-48183</t>
  </si>
  <si>
    <t>Dyn365E eT2B3 fm D365E eT1B3</t>
  </si>
  <si>
    <t>AAL-48191</t>
  </si>
  <si>
    <t>Dyn365E eT2B2</t>
  </si>
  <si>
    <t>AAL-48192</t>
  </si>
  <si>
    <t>Dyn365E eT2B2 fm D365E eT1B2</t>
  </si>
  <si>
    <t>AAL-48200</t>
  </si>
  <si>
    <t>Dyn365E eT2B4</t>
  </si>
  <si>
    <t>AAL-48201</t>
  </si>
  <si>
    <t>Dyn365E eT2B4 fm D365E eT1B4</t>
  </si>
  <si>
    <t>AAL-48209</t>
  </si>
  <si>
    <t>Dyn365E eT2B1</t>
  </si>
  <si>
    <t>AAL-48210</t>
  </si>
  <si>
    <t>Dyn365E eT2B1 fm D365E eT1B1</t>
  </si>
  <si>
    <t>AAL-48224</t>
  </si>
  <si>
    <t>Dyn365E eT2B5</t>
  </si>
  <si>
    <t>AAL-48225</t>
  </si>
  <si>
    <t>Dyn365E eT2B5 fm D365E eT1B5</t>
  </si>
  <si>
    <t>AAL-48233</t>
  </si>
  <si>
    <t>Dyn365E eT2B6</t>
  </si>
  <si>
    <t>AAL-48234</t>
  </si>
  <si>
    <t>Dyn365E eT2B6 fm D365E eT1B6</t>
  </si>
  <si>
    <t>AAL-48242</t>
  </si>
  <si>
    <t>Dyn365E eT3B5</t>
  </si>
  <si>
    <t>AAL-48243</t>
  </si>
  <si>
    <t>Dyn365E eT3B5 fm D365E eT2B5</t>
  </si>
  <si>
    <t>AAL-48260</t>
  </si>
  <si>
    <t>Dyn365E eT3B6</t>
  </si>
  <si>
    <t>AAL-48261</t>
  </si>
  <si>
    <t>Dyn365E eT3B6 fm D365E eT2B6</t>
  </si>
  <si>
    <t>AAL-48266</t>
  </si>
  <si>
    <t>Dyn365E eT3B3</t>
  </si>
  <si>
    <t>AAL-48267</t>
  </si>
  <si>
    <t>Dyn365E eT3B3 fm D365E eT2B3</t>
  </si>
  <si>
    <t>AAL-48272</t>
  </si>
  <si>
    <t>Dyn365E eT3B4</t>
  </si>
  <si>
    <t>AAL-48273</t>
  </si>
  <si>
    <t>Dyn365E eT3B4 fm D365E eT2B4</t>
  </si>
  <si>
    <t>AAL-48281</t>
  </si>
  <si>
    <t>Dyn365E eT3B2</t>
  </si>
  <si>
    <t>AAL-48282</t>
  </si>
  <si>
    <t>Dyn365E eT3B2 fm D365E eT2B2</t>
  </si>
  <si>
    <t>AAL-48287</t>
  </si>
  <si>
    <t>Dyn365E eT3B1</t>
  </si>
  <si>
    <t>AAL-48288</t>
  </si>
  <si>
    <t>Dyn365E eT3B1 fm D365E eT2B1</t>
  </si>
  <si>
    <t>AAL-60721</t>
  </si>
  <si>
    <t>Universal Print Volume T1 500 Jobs Add-o</t>
  </si>
  <si>
    <t>AAL-78265</t>
  </si>
  <si>
    <t>Dyn365 MAIT1 Addon</t>
  </si>
  <si>
    <t>AAL-78269</t>
  </si>
  <si>
    <t>Dyn365 MAIT2 Addon</t>
  </si>
  <si>
    <t>AAL-78273</t>
  </si>
  <si>
    <t>Dyn365 MAIT3 Addon</t>
  </si>
  <si>
    <t>AAL-78277</t>
  </si>
  <si>
    <t>Dyn365 MAIT4 Addon</t>
  </si>
  <si>
    <t>AAL-78281</t>
  </si>
  <si>
    <t>Dyn365 MAIT5 Addon</t>
  </si>
  <si>
    <t>AAL-82068</t>
  </si>
  <si>
    <t>Universal Print Volume T2 10K Jobs Add-o</t>
  </si>
  <si>
    <t>AAL-96138</t>
  </si>
  <si>
    <t>SKUPAJ:</t>
  </si>
  <si>
    <t>SKUPAJ MPSA NAROČILO (enkratno plačilo):</t>
  </si>
  <si>
    <t>AAA-03208</t>
  </si>
  <si>
    <t>Access Dev SftSA</t>
  </si>
  <si>
    <t>AAA-03343</t>
  </si>
  <si>
    <t>SQL Server Dev ClASA</t>
  </si>
  <si>
    <t>AAA-03344</t>
  </si>
  <si>
    <t>SQL Server User ClASA</t>
  </si>
  <si>
    <t>AAA-03353</t>
  </si>
  <si>
    <t>ShrPntSvr Std Dev CALSA</t>
  </si>
  <si>
    <t>AAA-03354</t>
  </si>
  <si>
    <t>ShrPntSvr Std User CALSA</t>
  </si>
  <si>
    <t>AAA-03363</t>
  </si>
  <si>
    <t>ShrPntSvr Ent Dev CALSA</t>
  </si>
  <si>
    <t>AAA-03364</t>
  </si>
  <si>
    <t>ShrPntSvr Ent User CALSA</t>
  </si>
  <si>
    <t>AAA-03373</t>
  </si>
  <si>
    <t>ProjectSvr Dev ClASA</t>
  </si>
  <si>
    <t>AAA-03374</t>
  </si>
  <si>
    <t>ProjectSvr User ClASA</t>
  </si>
  <si>
    <t>AAA-03383</t>
  </si>
  <si>
    <t>SkypeBsSvr Std Dev ClASA</t>
  </si>
  <si>
    <t>AAA-03384</t>
  </si>
  <si>
    <t>SkypeBsSvr Std User ClASA</t>
  </si>
  <si>
    <t>AAA-03438</t>
  </si>
  <si>
    <t>Exchng Svr Std Dev CALSA</t>
  </si>
  <si>
    <t>AAA-03439</t>
  </si>
  <si>
    <t>Exchng Svr Std User CALSA</t>
  </si>
  <si>
    <t>AAA-03466</t>
  </si>
  <si>
    <t>Publisher Dev SftSA</t>
  </si>
  <si>
    <t>AAA-03471</t>
  </si>
  <si>
    <t>Project Pro Dev SftSA</t>
  </si>
  <si>
    <t>AAA-03476</t>
  </si>
  <si>
    <t>Project Std Dev SftSA</t>
  </si>
  <si>
    <t>AAA-03481</t>
  </si>
  <si>
    <t>PowerPoint Mac Dev SftSA</t>
  </si>
  <si>
    <t>AAA-03486</t>
  </si>
  <si>
    <t>PowerPoint Dev SftSA</t>
  </si>
  <si>
    <t>AAA-03491</t>
  </si>
  <si>
    <t>Outlook Mac Dev SftSA</t>
  </si>
  <si>
    <t>AAA-03501</t>
  </si>
  <si>
    <t>Office Std Dev SftSA</t>
  </si>
  <si>
    <t>AAA-03511</t>
  </si>
  <si>
    <t>Office Pro+ Dev SftSA</t>
  </si>
  <si>
    <t>AAA-03521</t>
  </si>
  <si>
    <t>Office Mac Dev SftSA</t>
  </si>
  <si>
    <t>AAA-03541</t>
  </si>
  <si>
    <t>Skype fBus Dev SftSA</t>
  </si>
  <si>
    <t>AAA-03546</t>
  </si>
  <si>
    <t>Excel Mac Dev SftSA</t>
  </si>
  <si>
    <t>AAA-03551</t>
  </si>
  <si>
    <t>Excel Dev SftSA</t>
  </si>
  <si>
    <t>AAA-03638</t>
  </si>
  <si>
    <t>Exchng Svr Ent Dev CALSA</t>
  </si>
  <si>
    <t>AAA-03639</t>
  </si>
  <si>
    <t>Exchng Svr Ent User CALSA</t>
  </si>
  <si>
    <t>AAA-03693</t>
  </si>
  <si>
    <t>Azure Devops Svr SftSA</t>
  </si>
  <si>
    <t>AAA-03703</t>
  </si>
  <si>
    <t>SQL Server Std Svr SftSA</t>
  </si>
  <si>
    <t>AAA-03713</t>
  </si>
  <si>
    <t>ShrPntSvr Svr SftSA</t>
  </si>
  <si>
    <t>AAA-03718</t>
  </si>
  <si>
    <t>ProjectSvr Svr SftSA</t>
  </si>
  <si>
    <t>AAA-03738</t>
  </si>
  <si>
    <t>Exchng Svr Std Svr SftSA</t>
  </si>
  <si>
    <t>AAA-03743</t>
  </si>
  <si>
    <t>Exchng Svr Ent Svr SftSA</t>
  </si>
  <si>
    <t>AAA-03753</t>
  </si>
  <si>
    <t>SQL Server Std Core 2 SftSA</t>
  </si>
  <si>
    <t>AAA-03758</t>
  </si>
  <si>
    <t>SQL Server Ent Core 2 SftSA</t>
  </si>
  <si>
    <t>AAA-03765</t>
  </si>
  <si>
    <t>ECAL Dev ClASA</t>
  </si>
  <si>
    <t>AAA-03766</t>
  </si>
  <si>
    <t>ECAL User ClASA</t>
  </si>
  <si>
    <t>AAA-03771</t>
  </si>
  <si>
    <t>CoreCAL Dev ClASA</t>
  </si>
  <si>
    <t>AAA-03772</t>
  </si>
  <si>
    <t>CoreCAL User ClASA</t>
  </si>
  <si>
    <t>AAA-03789</t>
  </si>
  <si>
    <t>Win Server Dev CALSA</t>
  </si>
  <si>
    <t>AAA-03790</t>
  </si>
  <si>
    <t>Win Server User CALSA</t>
  </si>
  <si>
    <t>AAA-03799</t>
  </si>
  <si>
    <t>Win RMS Dev ClASA</t>
  </si>
  <si>
    <t>AAA-03800</t>
  </si>
  <si>
    <t>Win RMS User ClASA</t>
  </si>
  <si>
    <t>AAA-03806</t>
  </si>
  <si>
    <t>Win RMS Svr ECSA</t>
  </si>
  <si>
    <t>AAA-03811</t>
  </si>
  <si>
    <t>Win RDS Svr ECSA</t>
  </si>
  <si>
    <t>AAA-03834</t>
  </si>
  <si>
    <t>SkypeBsSvr Plus Dev ClASA</t>
  </si>
  <si>
    <t>AAA-03835</t>
  </si>
  <si>
    <t>SkypeBsSvr Plus User ClASA</t>
  </si>
  <si>
    <t>AAA-03844</t>
  </si>
  <si>
    <t>SkypeBsSvr Ent Dev ClASA</t>
  </si>
  <si>
    <t>AAA-03845</t>
  </si>
  <si>
    <t>SkypeBsSvr Ent User ClASA</t>
  </si>
  <si>
    <t>AAA-03852</t>
  </si>
  <si>
    <t>Outlook Dev SftSA</t>
  </si>
  <si>
    <t>AAA-03874</t>
  </si>
  <si>
    <t>Win RDS Dev ClASA</t>
  </si>
  <si>
    <t>AAA-03875</t>
  </si>
  <si>
    <t>Win RDS User ClASA</t>
  </si>
  <si>
    <t>AAA-03884</t>
  </si>
  <si>
    <t>AZURE DEVOPS Server Dev ClASA</t>
  </si>
  <si>
    <t>AAA-03885</t>
  </si>
  <si>
    <t>AZURE DEVOPS Server User ClASA</t>
  </si>
  <si>
    <t>AAA-03902</t>
  </si>
  <si>
    <t>Word Mac Dev SftSA</t>
  </si>
  <si>
    <t>AAA-03907</t>
  </si>
  <si>
    <t>Word Dev SftSA</t>
  </si>
  <si>
    <t>AAA-03912</t>
  </si>
  <si>
    <t>Visio Std Dev SftSA</t>
  </si>
  <si>
    <t>AAA-03917</t>
  </si>
  <si>
    <t>Visio Pro Dev SftSA</t>
  </si>
  <si>
    <t>AAA-03982</t>
  </si>
  <si>
    <t>MS Endpnt CfCML OSE MSA</t>
  </si>
  <si>
    <t>AAA-03983</t>
  </si>
  <si>
    <t>MS Endpnt CfCML User MSA</t>
  </si>
  <si>
    <t>AAA-04001</t>
  </si>
  <si>
    <t>Win Server Svr ECSA</t>
  </si>
  <si>
    <t>AAA-04626</t>
  </si>
  <si>
    <t>SkypeBsSvr Svr SftSA</t>
  </si>
  <si>
    <t>AAA-04843</t>
  </si>
  <si>
    <t>BizTalkSvr Std Core 2 SftSA</t>
  </si>
  <si>
    <t>AAA-04848</t>
  </si>
  <si>
    <t>BizTalkSvr Ent Core 2 SftSA</t>
  </si>
  <si>
    <t>AAA-04853</t>
  </si>
  <si>
    <t>BizTalkSvr Brch Core 2 SftSA</t>
  </si>
  <si>
    <t>AAA-04985</t>
  </si>
  <si>
    <t>Office ACMgt Svr SftSA</t>
  </si>
  <si>
    <t>AAA-05129</t>
  </si>
  <si>
    <t>SQL Server Ent Svr SftSA</t>
  </si>
  <si>
    <t>AAA-11258</t>
  </si>
  <si>
    <t>SkypeBsSvr +eCAL Dev ClASA</t>
  </si>
  <si>
    <t>AAA-11259</t>
  </si>
  <si>
    <t>SkypeBsSvr +eCAL User ClASA</t>
  </si>
  <si>
    <t>AAA-12333</t>
  </si>
  <si>
    <t>AdvThrtAnl OSE SftSA</t>
  </si>
  <si>
    <t>AAA-12334</t>
  </si>
  <si>
    <t>AdvThrtAnl User SftSA</t>
  </si>
  <si>
    <t>AAA-12378</t>
  </si>
  <si>
    <t>Windows ENTpD Dev UpSA</t>
  </si>
  <si>
    <t>AAA-12406</t>
  </si>
  <si>
    <t>IdnttyMngr User ClASA</t>
  </si>
  <si>
    <t>AAA-12586</t>
  </si>
  <si>
    <t>VisStudio TMSDN User SftSA</t>
  </si>
  <si>
    <t>AAA-12599</t>
  </si>
  <si>
    <t>VisStudio PMSDN User SftSA</t>
  </si>
  <si>
    <t>AAA-12756</t>
  </si>
  <si>
    <t>IdnttyMngr ExtCn Svr SftSA</t>
  </si>
  <si>
    <t>AAA-12777</t>
  </si>
  <si>
    <t>VisStudio EMSDN User SftSA</t>
  </si>
  <si>
    <t>AAA-28640</t>
  </si>
  <si>
    <t>Win Server Std Core 2 SftSA</t>
  </si>
  <si>
    <t>AAA-28652</t>
  </si>
  <si>
    <t>SysCntrSvr Std Core 2 SftSA</t>
  </si>
  <si>
    <t>AAA-29748</t>
  </si>
  <si>
    <t>CoreInfSvr Std Core 2 SftSA</t>
  </si>
  <si>
    <t>AAA-30385</t>
  </si>
  <si>
    <t>Win Server Datcr Core 2 SftSA</t>
  </si>
  <si>
    <t>AAA-30400</t>
  </si>
  <si>
    <t>SysCntrSvr Datcr Core 2 SftSA</t>
  </si>
  <si>
    <t>AAA-30472</t>
  </si>
  <si>
    <t>CoreInfSvr Datcr Core 2 SftSA</t>
  </si>
  <si>
    <t>AAA-38028</t>
  </si>
  <si>
    <t>Dyn365 TmMb Dev ClASA</t>
  </si>
  <si>
    <t>AAA-38029</t>
  </si>
  <si>
    <t>Dyn365 TmMb User ClASA</t>
  </si>
  <si>
    <t>AAA-38042</t>
  </si>
  <si>
    <t>Dyn365 CsSr Dev ClASA</t>
  </si>
  <si>
    <t>AAA-38043</t>
  </si>
  <si>
    <t>Dyn365 CsSr User ClASA</t>
  </si>
  <si>
    <t>AAA-38060</t>
  </si>
  <si>
    <t>Dyn365 Sales Dev ClASA</t>
  </si>
  <si>
    <t>AAA-38061</t>
  </si>
  <si>
    <t>Dyn365 Sales User ClASA</t>
  </si>
  <si>
    <t>AAA-43017</t>
  </si>
  <si>
    <t>Sys Ctr DMCML OSE SftSA</t>
  </si>
  <si>
    <t>AAA-43018</t>
  </si>
  <si>
    <t>Sys Ctr DMCML User SftSA</t>
  </si>
  <si>
    <t>AAA-43039</t>
  </si>
  <si>
    <t>Sys Ctr SMCML OSE SftSA</t>
  </si>
  <si>
    <t>AAA-43040</t>
  </si>
  <si>
    <t>Sys Ctr SMCML User SftSA</t>
  </si>
  <si>
    <t>AAA-43061</t>
  </si>
  <si>
    <t>Sys Ctr OrCML OSE SftSA</t>
  </si>
  <si>
    <t>AAA-43062</t>
  </si>
  <si>
    <t>Sys Ctr OrCML User SftSA</t>
  </si>
  <si>
    <t>AAA-43083</t>
  </si>
  <si>
    <t>Sys Ctr OMCML OSE SftSA</t>
  </si>
  <si>
    <t>AAA-43084</t>
  </si>
  <si>
    <t>Sys Ctr OMCML User SftSA</t>
  </si>
  <si>
    <t>AAA-90010</t>
  </si>
  <si>
    <t>SysCntrSvr Std Core 16 SftSA</t>
  </si>
  <si>
    <t>AAA-90017</t>
  </si>
  <si>
    <t>CoreInfSvr Std Core 16 SftSA</t>
  </si>
  <si>
    <t>AAA-90044</t>
  </si>
  <si>
    <t>CoreInfSvr Datcr Core 16 SftSA</t>
  </si>
  <si>
    <t>AAA-90051</t>
  </si>
  <si>
    <t>SysCntrSvr Datcr Core 16 SftSA</t>
  </si>
  <si>
    <t>AAA-90058</t>
  </si>
  <si>
    <t>Win Server Datcr Core 16 SftSA</t>
  </si>
  <si>
    <t>AAA-90065</t>
  </si>
  <si>
    <t>Win Server Std Core 16 SftSA</t>
  </si>
  <si>
    <t>AAA-03204</t>
  </si>
  <si>
    <t>Access Dev SL</t>
  </si>
  <si>
    <t>Each</t>
  </si>
  <si>
    <t>AAA-03339</t>
  </si>
  <si>
    <t>SQL Server Dev CAL</t>
  </si>
  <si>
    <t>AAA-03340</t>
  </si>
  <si>
    <t>SQL Server User CAL</t>
  </si>
  <si>
    <t>AAA-03349</t>
  </si>
  <si>
    <t>ShrPntSvr Std Dev CAL</t>
  </si>
  <si>
    <t>AAA-03350</t>
  </si>
  <si>
    <t>ShrPntSvr Std User CAL</t>
  </si>
  <si>
    <t>AAA-03359</t>
  </si>
  <si>
    <t>ShrPntSvr Ent Dev CAL</t>
  </si>
  <si>
    <t>AAA-03360</t>
  </si>
  <si>
    <t>ShrPntSvr Ent User CAL</t>
  </si>
  <si>
    <t>AAA-03369</t>
  </si>
  <si>
    <t>ProjectSvr Dev CAL</t>
  </si>
  <si>
    <t>AAA-03370</t>
  </si>
  <si>
    <t>ProjectSvr User CAL</t>
  </si>
  <si>
    <t>AAA-03379</t>
  </si>
  <si>
    <t>SkypeBsSvr Std Dev CAL</t>
  </si>
  <si>
    <t>AAA-03380</t>
  </si>
  <si>
    <t>SkypeBsSvr Std User CAL</t>
  </si>
  <si>
    <t>AAA-03434</t>
  </si>
  <si>
    <t>Exchng Svr Std Dev CAL</t>
  </si>
  <si>
    <t>AAA-03435</t>
  </si>
  <si>
    <t>Exchng Svr Std User CAL</t>
  </si>
  <si>
    <t>AAA-03464</t>
  </si>
  <si>
    <t>Publisher Dev SL</t>
  </si>
  <si>
    <t>AAA-03469</t>
  </si>
  <si>
    <t>Project Pro Dev SL</t>
  </si>
  <si>
    <t>AAA-03474</t>
  </si>
  <si>
    <t>Project Std Dev SL</t>
  </si>
  <si>
    <t>AAA-03479</t>
  </si>
  <si>
    <t>PowerPoint Mac Dev SL</t>
  </si>
  <si>
    <t>AAA-03484</t>
  </si>
  <si>
    <t>PowerPoint Dev SL</t>
  </si>
  <si>
    <t>AAA-03489</t>
  </si>
  <si>
    <t>Outlook Mac Dev SL</t>
  </si>
  <si>
    <t>AAA-03499</t>
  </si>
  <si>
    <t>Office Std Dev SL</t>
  </si>
  <si>
    <t>AAA-03509</t>
  </si>
  <si>
    <t>Office Pro+ Dev SL</t>
  </si>
  <si>
    <t>AAA-03514</t>
  </si>
  <si>
    <t>Office MLPk Dev SL</t>
  </si>
  <si>
    <t>AAA-03519</t>
  </si>
  <si>
    <t>Office Mac Dev SL</t>
  </si>
  <si>
    <t>AAA-03534</t>
  </si>
  <si>
    <t>Skype fBus Mac Dev SL</t>
  </si>
  <si>
    <t>AAA-03539</t>
  </si>
  <si>
    <t>Skype fBus Dev SL</t>
  </si>
  <si>
    <t>AAA-03544</t>
  </si>
  <si>
    <t>Excel Mac Dev SL</t>
  </si>
  <si>
    <t>AAA-03549</t>
  </si>
  <si>
    <t>Excel Dev SL</t>
  </si>
  <si>
    <t>AAA-03701</t>
  </si>
  <si>
    <t>SQL Server Std Svr SL</t>
  </si>
  <si>
    <t>AAA-03711</t>
  </si>
  <si>
    <t>ShrPntSvr Svr SL</t>
  </si>
  <si>
    <t>AAA-03716</t>
  </si>
  <si>
    <t>ProjectSvr Svr SL</t>
  </si>
  <si>
    <t>AAA-03736</t>
  </si>
  <si>
    <t>Exchng Svr Std Svr SL</t>
  </si>
  <si>
    <t>AAA-03741</t>
  </si>
  <si>
    <t>Exchng Svr Ent Svr SL</t>
  </si>
  <si>
    <t>AAA-03751</t>
  </si>
  <si>
    <t>SQL Server Std Core 2 SL</t>
  </si>
  <si>
    <t>AAA-03756</t>
  </si>
  <si>
    <t>SQL Server Ent Core 2 SL</t>
  </si>
  <si>
    <t>AAA-03785</t>
  </si>
  <si>
    <t>Win Server Dev CAL</t>
  </si>
  <si>
    <t>AAA-03786</t>
  </si>
  <si>
    <t>Win Server User CAL</t>
  </si>
  <si>
    <t>AAA-03795</t>
  </si>
  <si>
    <t>Win RMS Dev CAL</t>
  </si>
  <si>
    <t>AAA-03796</t>
  </si>
  <si>
    <t>Win RMS User CAL</t>
  </si>
  <si>
    <t>AAA-03805</t>
  </si>
  <si>
    <t>Win RMS Svr ECL</t>
  </si>
  <si>
    <t>AAA-03810</t>
  </si>
  <si>
    <t>Win RDS Svr ECL</t>
  </si>
  <si>
    <t>AAA-03830</t>
  </si>
  <si>
    <t>SkypeBsSvr Plus Dev CAL</t>
  </si>
  <si>
    <t>AAA-03831</t>
  </si>
  <si>
    <t>SkypeBsSvr Plus User CAL</t>
  </si>
  <si>
    <t>AAA-03840</t>
  </si>
  <si>
    <t>SkypeBsSvr Ent Dev CAL</t>
  </si>
  <si>
    <t>AAA-03841</t>
  </si>
  <si>
    <t>SkypeBsSvr Ent User CAL</t>
  </si>
  <si>
    <t>AAA-03850</t>
  </si>
  <si>
    <t>Outlook Dev SL</t>
  </si>
  <si>
    <t>AAA-03870</t>
  </si>
  <si>
    <t>Win RDS Dev CAL</t>
  </si>
  <si>
    <t>AAA-03871</t>
  </si>
  <si>
    <t>Win RDS User CAL</t>
  </si>
  <si>
    <t>AAA-03900</t>
  </si>
  <si>
    <t>Word Mac Dev SL</t>
  </si>
  <si>
    <t>AAA-03905</t>
  </si>
  <si>
    <t>Word Dev SL</t>
  </si>
  <si>
    <t>AAA-03910</t>
  </si>
  <si>
    <t>Visio Std Dev SL</t>
  </si>
  <si>
    <t>AAA-03915</t>
  </si>
  <si>
    <t>Visio Pro Dev SL</t>
  </si>
  <si>
    <t>AAA-04000</t>
  </si>
  <si>
    <t>Win Server Svr ECL</t>
  </si>
  <si>
    <t>AAA-04027</t>
  </si>
  <si>
    <t>Exchng Svr Ent Dev CAL</t>
  </si>
  <si>
    <t>AAA-04028</t>
  </si>
  <si>
    <t>Exchng Svr Ent User CAL</t>
  </si>
  <si>
    <t>AAA-04143</t>
  </si>
  <si>
    <t>VisStudio Pro User SL</t>
  </si>
  <si>
    <t>AAA-04624</t>
  </si>
  <si>
    <t>SkypeBsSvr Svr SL</t>
  </si>
  <si>
    <t>AAA-04629</t>
  </si>
  <si>
    <t>Office HSRT Dev SL</t>
  </si>
  <si>
    <t>AAA-04841</t>
  </si>
  <si>
    <t>BizTalkSvr Std Core 2 SL</t>
  </si>
  <si>
    <t>AAA-04846</t>
  </si>
  <si>
    <t>BizTalkSvr Ent Core 2 SL</t>
  </si>
  <si>
    <t>AAA-04851</t>
  </si>
  <si>
    <t>BizTalkSvr Brch Core 2 SL</t>
  </si>
  <si>
    <t>AAA-04983</t>
  </si>
  <si>
    <t>Office ACMgt Svr SL</t>
  </si>
  <si>
    <t>AAA-05021</t>
  </si>
  <si>
    <t>Win Embedd Std Dev 100 SL</t>
  </si>
  <si>
    <t>AAA-11250</t>
  </si>
  <si>
    <t>SkypeBsSvr +eCAL Dev CAL</t>
  </si>
  <si>
    <t>AAA-11251</t>
  </si>
  <si>
    <t>SkypeBsSvr +eCAL User CAL</t>
  </si>
  <si>
    <t>AAA-12384</t>
  </si>
  <si>
    <t>Windows ELTSC Dev UpLic</t>
  </si>
  <si>
    <t>AAA-12400</t>
  </si>
  <si>
    <t>IdnttyMngr User CAL</t>
  </si>
  <si>
    <t>AAA-12752</t>
  </si>
  <si>
    <t>IdnttyMngr ExtCn Svr SL</t>
  </si>
  <si>
    <t>AAA-13515</t>
  </si>
  <si>
    <t>WorkatHome fOS Dev SL</t>
  </si>
  <si>
    <t>AAA-13519</t>
  </si>
  <si>
    <t>WorkatHome fOPP Dev SL</t>
  </si>
  <si>
    <t>AAA-28634</t>
  </si>
  <si>
    <t>Win Server Std Core 2 SL</t>
  </si>
  <si>
    <t>AAA-30379</t>
  </si>
  <si>
    <t>Win Server Datcr Core 2 SL</t>
  </si>
  <si>
    <t>AAA-49336</t>
  </si>
  <si>
    <t>Windows HtPRL Dev SL</t>
  </si>
  <si>
    <t>AAA-90052</t>
  </si>
  <si>
    <t>Win Server Datcr Core 16 SL</t>
  </si>
  <si>
    <t>AAA-90059</t>
  </si>
  <si>
    <t>Win Server Std Core 16 SL</t>
  </si>
  <si>
    <t>AAL-98939</t>
  </si>
  <si>
    <t>Windows Pro Dev UpLic</t>
  </si>
  <si>
    <t>Price with discount for 3 Years</t>
  </si>
  <si>
    <t>Total for 3 Years
(Skupaj za količino)</t>
  </si>
  <si>
    <t>AAA-03205</t>
  </si>
  <si>
    <t>Access Dev LSA</t>
  </si>
  <si>
    <t>AAA-03341</t>
  </si>
  <si>
    <t>SQL Server Dev LSA</t>
  </si>
  <si>
    <t>AAA-03342</t>
  </si>
  <si>
    <t>SQL Server User LSA</t>
  </si>
  <si>
    <t>AAA-03351</t>
  </si>
  <si>
    <t>AAA-03352</t>
  </si>
  <si>
    <t>AAA-03361</t>
  </si>
  <si>
    <t>AAA-03362</t>
  </si>
  <si>
    <t>AAA-03371</t>
  </si>
  <si>
    <t>ProjectSvr Dev LSA</t>
  </si>
  <si>
    <t>AAA-03372</t>
  </si>
  <si>
    <t>ProjectSvr User LSA</t>
  </si>
  <si>
    <t>AAA-03381</t>
  </si>
  <si>
    <t>SkypeBsSvr Std Dev LSA</t>
  </si>
  <si>
    <t>AAA-03382</t>
  </si>
  <si>
    <t>SkypeBsSvr Std User LSA</t>
  </si>
  <si>
    <t>AAA-03436</t>
  </si>
  <si>
    <t>AAA-03437</t>
  </si>
  <si>
    <t>AAA-03465</t>
  </si>
  <si>
    <t>Publisher Dev LSA</t>
  </si>
  <si>
    <t>AAA-03470</t>
  </si>
  <si>
    <t>Project Pro Dev LSA</t>
  </si>
  <si>
    <t>AAA-03475</t>
  </si>
  <si>
    <t>Project Std Dev LSA</t>
  </si>
  <si>
    <t>AAA-03480</t>
  </si>
  <si>
    <t>PowerPoint Mac Dev LSA</t>
  </si>
  <si>
    <t>AAA-03485</t>
  </si>
  <si>
    <t>PowerPoint Dev LSA</t>
  </si>
  <si>
    <t>AAA-03490</t>
  </si>
  <si>
    <t>Outlook Mac Dev LSA</t>
  </si>
  <si>
    <t>AAA-03500</t>
  </si>
  <si>
    <t>Office Std Dev LSA</t>
  </si>
  <si>
    <t>AAA-03510</t>
  </si>
  <si>
    <t>Office Pro+ Dev LSA</t>
  </si>
  <si>
    <t>AAA-03520</t>
  </si>
  <si>
    <t>Office Mac Dev LSA</t>
  </si>
  <si>
    <t>AAA-03540</t>
  </si>
  <si>
    <t>Skype fBus Dev LSA</t>
  </si>
  <si>
    <t>AAA-03545</t>
  </si>
  <si>
    <t>Excel Mac Dev LSA</t>
  </si>
  <si>
    <t>AAA-03550</t>
  </si>
  <si>
    <t>Excel Dev LSA</t>
  </si>
  <si>
    <t>AAA-03636</t>
  </si>
  <si>
    <t>AAA-03637</t>
  </si>
  <si>
    <t>AAA-03692</t>
  </si>
  <si>
    <t>Azure Devops Svr LSA</t>
  </si>
  <si>
    <t>AAA-03702</t>
  </si>
  <si>
    <t>SQL Server Std Svr LSA</t>
  </si>
  <si>
    <t>AAA-03712</t>
  </si>
  <si>
    <t>ShrPntSvr Svr LSA</t>
  </si>
  <si>
    <t>AAA-03717</t>
  </si>
  <si>
    <t>ProjectSvr Svr LSA</t>
  </si>
  <si>
    <t>AAA-03737</t>
  </si>
  <si>
    <t>Exchng Svr Std Svr LSA</t>
  </si>
  <si>
    <t>AAA-03742</t>
  </si>
  <si>
    <t>Exchng Svr Ent Svr LSA</t>
  </si>
  <si>
    <t>AAA-03752</t>
  </si>
  <si>
    <t>SQL Server Std Core 2 LSA</t>
  </si>
  <si>
    <t>AAA-03757</t>
  </si>
  <si>
    <t>SQL Server Ent Core 2 LSA</t>
  </si>
  <si>
    <t>AAA-03763</t>
  </si>
  <si>
    <t>ECAL Dev LSA</t>
  </si>
  <si>
    <t>AAA-03764</t>
  </si>
  <si>
    <t>ECAL User LSA</t>
  </si>
  <si>
    <t>AAA-03769</t>
  </si>
  <si>
    <t>CoreCAL Dev LSA</t>
  </si>
  <si>
    <t>AAA-03770</t>
  </si>
  <si>
    <t>CoreCAL User LSA</t>
  </si>
  <si>
    <t>AAA-03787</t>
  </si>
  <si>
    <t>AAA-03788</t>
  </si>
  <si>
    <t>AAA-03797</t>
  </si>
  <si>
    <t>Win RMS Dev LSA</t>
  </si>
  <si>
    <t>AAA-03798</t>
  </si>
  <si>
    <t>Win RMS User LSA</t>
  </si>
  <si>
    <t>AAA-03807</t>
  </si>
  <si>
    <t>Win RMS Svr ECLSA</t>
  </si>
  <si>
    <t>AAA-03812</t>
  </si>
  <si>
    <t>Win RDS Svr ECLSA</t>
  </si>
  <si>
    <t>AAA-03832</t>
  </si>
  <si>
    <t>SkypeBsSvr Plus Dev LSA</t>
  </si>
  <si>
    <t>AAA-03833</t>
  </si>
  <si>
    <t>SkypeBsSvr Plus User LSA</t>
  </si>
  <si>
    <t>AAA-03842</t>
  </si>
  <si>
    <t>SkypeBsSvr Ent Dev LSA</t>
  </si>
  <si>
    <t>AAA-03843</t>
  </si>
  <si>
    <t>SkypeBsSvr Ent User LSA</t>
  </si>
  <si>
    <t>AAA-03851</t>
  </si>
  <si>
    <t>Outlook Dev LSA</t>
  </si>
  <si>
    <t>AAA-03872</t>
  </si>
  <si>
    <t>Win RDS Dev LSA</t>
  </si>
  <si>
    <t>AAA-03873</t>
  </si>
  <si>
    <t>Win RDS User LSA</t>
  </si>
  <si>
    <t>AAA-03882</t>
  </si>
  <si>
    <t>AZURE DEVOPS Server Dev LSA</t>
  </si>
  <si>
    <t>AAA-03883</t>
  </si>
  <si>
    <t>AZURE DEVOPS Server User LSA</t>
  </si>
  <si>
    <t>AAA-03901</t>
  </si>
  <si>
    <t>Word Mac Dev LSA</t>
  </si>
  <si>
    <t>AAA-03906</t>
  </si>
  <si>
    <t>Word Dev LSA</t>
  </si>
  <si>
    <t>AAA-03911</t>
  </si>
  <si>
    <t>Visio Std Dev LSA</t>
  </si>
  <si>
    <t>AAA-03916</t>
  </si>
  <si>
    <t>Visio Pro Dev LSA</t>
  </si>
  <si>
    <t>AAA-03984</t>
  </si>
  <si>
    <t>MS Endpnt CfCML OSE MLSA</t>
  </si>
  <si>
    <t>AAA-03985</t>
  </si>
  <si>
    <t>MS Endpnt CfCML User MLSA</t>
  </si>
  <si>
    <t>AAA-04002</t>
  </si>
  <si>
    <t>Win Server Svr ECLSA</t>
  </si>
  <si>
    <t>AAA-04625</t>
  </si>
  <si>
    <t>SkypeBsSvr Svr LSA</t>
  </si>
  <si>
    <t>AAA-04842</t>
  </si>
  <si>
    <t>BizTalkSvr Std Core 2 LSA</t>
  </si>
  <si>
    <t>AAA-04847</t>
  </si>
  <si>
    <t>BizTalkSvr Ent Core 2 LSA</t>
  </si>
  <si>
    <t>AAA-04852</t>
  </si>
  <si>
    <t>BizTalkSvr Brch Core 2 LSA</t>
  </si>
  <si>
    <t>AAA-04984</t>
  </si>
  <si>
    <t>Office ACMgt Svr LSA</t>
  </si>
  <si>
    <t>AAA-11252</t>
  </si>
  <si>
    <t>SkypeBsSvr +eCAL Dev LSA</t>
  </si>
  <si>
    <t>AAA-11253</t>
  </si>
  <si>
    <t>SkypeBsSvr +eCAL User LSA</t>
  </si>
  <si>
    <t>AAA-12335</t>
  </si>
  <si>
    <t>AdvThrtAnl OSE LSA</t>
  </si>
  <si>
    <t>AAA-12336</t>
  </si>
  <si>
    <t>AdvThrtAnl User LSA</t>
  </si>
  <si>
    <t>AAA-12379</t>
  </si>
  <si>
    <t>Windows ENTpD Dev UpLSA</t>
  </si>
  <si>
    <t>AAA-12401</t>
  </si>
  <si>
    <t>IdnttyMngr User LSA</t>
  </si>
  <si>
    <t>AAA-12581</t>
  </si>
  <si>
    <t>VisStudio TMSDN User LSA</t>
  </si>
  <si>
    <t>AAA-12594</t>
  </si>
  <si>
    <t>VisStudio PMSDN User LSA</t>
  </si>
  <si>
    <t>AAA-12753</t>
  </si>
  <si>
    <t>IdnttyMngr ExtCn Svr LSA</t>
  </si>
  <si>
    <t>AAA-12772</t>
  </si>
  <si>
    <t>VisStudio EMSDN User LSA</t>
  </si>
  <si>
    <t>AAA-13847</t>
  </si>
  <si>
    <t>BizTalkSvr Ent Core 2 fm BTSvrStd LSA</t>
  </si>
  <si>
    <t>AAA-13848</t>
  </si>
  <si>
    <t>BizTalkSvr Ent Core 2 fmBTSvrBrch LSA</t>
  </si>
  <si>
    <t>AAA-13854</t>
  </si>
  <si>
    <t>VisStudio PMSDN User fm VS EMSDN LSA</t>
  </si>
  <si>
    <t>AAA-13862</t>
  </si>
  <si>
    <t>VisStudio TMSDN User fm VS EMSDN LSA</t>
  </si>
  <si>
    <t>AAA-15151</t>
  </si>
  <si>
    <t>BizTalkSvr Std Core 2 fmBTSvrBrch LSA</t>
  </si>
  <si>
    <t>AAA-15166</t>
  </si>
  <si>
    <t>Office Pro+ Dev fm Off Std LSA</t>
  </si>
  <si>
    <t>AAA-15167</t>
  </si>
  <si>
    <t>VisStudio EMSDN User fm VS TMSDN LSA</t>
  </si>
  <si>
    <t>AAA-15169</t>
  </si>
  <si>
    <t>VisStudio EMSDN User fm VS PMSDN LSA</t>
  </si>
  <si>
    <t>AAA-16088</t>
  </si>
  <si>
    <t>ECAL Dev fm CrCAL LSA</t>
  </si>
  <si>
    <t>AAA-16089</t>
  </si>
  <si>
    <t>ECAL User fm CrCAL LSA</t>
  </si>
  <si>
    <t>AAA-16094</t>
  </si>
  <si>
    <t>Visio Pro Dev fm VisioStd LSA</t>
  </si>
  <si>
    <t>AAA-16097</t>
  </si>
  <si>
    <t>Exchng Svr Ent Svr fm ESvr Std LSA</t>
  </si>
  <si>
    <t>AAA-16446</t>
  </si>
  <si>
    <t>SQL Server Ent Core 2 fm SQLSvStd LSA</t>
  </si>
  <si>
    <t>AAA-17606</t>
  </si>
  <si>
    <t>Project Pro Dev fm MPP Std LSA</t>
  </si>
  <si>
    <t>AAA-28635</t>
  </si>
  <si>
    <t>Win Server Std Core 2 LSA</t>
  </si>
  <si>
    <t>AAA-28647</t>
  </si>
  <si>
    <t>SysCntrSvr Std Core 2 LSA</t>
  </si>
  <si>
    <t>AAA-29743</t>
  </si>
  <si>
    <t>CoreInfSvr Std Core 2 LSA</t>
  </si>
  <si>
    <t>AAA-29755</t>
  </si>
  <si>
    <t>CoreInfSvr StoWL Core 2 LSA</t>
  </si>
  <si>
    <t>AAA-29765</t>
  </si>
  <si>
    <t>CoreInfSvr DcoWL Core 2 LSA</t>
  </si>
  <si>
    <t>AAA-29775</t>
  </si>
  <si>
    <t>CoreInfSvr DoSCL Core 2 LSA</t>
  </si>
  <si>
    <t>AAA-29785</t>
  </si>
  <si>
    <t>CoreInfSvr SoSCL Core 2 LSA</t>
  </si>
  <si>
    <t>AAA-30380</t>
  </si>
  <si>
    <t>Win Server Datcr Core 2 LSA</t>
  </si>
  <si>
    <t>AAA-30386</t>
  </si>
  <si>
    <t>Win Server Datcr Core 2 fm WinSvStd LSA</t>
  </si>
  <si>
    <t>AAA-30395</t>
  </si>
  <si>
    <t>SysCntrSvr Datcr Core 2 LSA</t>
  </si>
  <si>
    <t>AAA-30401</t>
  </si>
  <si>
    <t>SysCntrSvr Datcr Core 2 fm SysCSStd LSA</t>
  </si>
  <si>
    <t>AAA-30467</t>
  </si>
  <si>
    <t>CoreInfSvr Datcr Core 2 LSA</t>
  </si>
  <si>
    <t>AAA-30473</t>
  </si>
  <si>
    <t>CoreInfSvr Datcr Core 2 fm CrISvStd LSA</t>
  </si>
  <si>
    <t>AAA-38018</t>
  </si>
  <si>
    <t>Dyn365 TmMb Dev LSA</t>
  </si>
  <si>
    <t>AAA-38019</t>
  </si>
  <si>
    <t>Dyn365 TmMb User LSA</t>
  </si>
  <si>
    <t>AAA-38032</t>
  </si>
  <si>
    <t>Dyn365 CsSr Dev LSA</t>
  </si>
  <si>
    <t>AAA-38033</t>
  </si>
  <si>
    <t>Dyn365 CsSr User LSA</t>
  </si>
  <si>
    <t>AAA-38050</t>
  </si>
  <si>
    <t>Dyn365 Sales Dev LSA</t>
  </si>
  <si>
    <t>AAA-38051</t>
  </si>
  <si>
    <t>Dyn365 Sales User LSA</t>
  </si>
  <si>
    <t>AAA-43009</t>
  </si>
  <si>
    <t>Sys Ctr DMCML OSE LSA</t>
  </si>
  <si>
    <t>AAA-43010</t>
  </si>
  <si>
    <t>Sys Ctr DMCML User LSA</t>
  </si>
  <si>
    <t>AAA-43031</t>
  </si>
  <si>
    <t>Sys Ctr SMCML OSE LSA</t>
  </si>
  <si>
    <t>AAA-43032</t>
  </si>
  <si>
    <t>Sys Ctr SMCML User LSA</t>
  </si>
  <si>
    <t>AAA-43053</t>
  </si>
  <si>
    <t>Sys Ctr OrCML OSE LSA</t>
  </si>
  <si>
    <t>AAA-43054</t>
  </si>
  <si>
    <t>Sys Ctr OrCML User LSA</t>
  </si>
  <si>
    <t>AAA-43075</t>
  </si>
  <si>
    <t>Sys Ctr OMCML OSE LSA</t>
  </si>
  <si>
    <t>AAA-43076</t>
  </si>
  <si>
    <t>Sys Ctr OMCML User LSA</t>
  </si>
  <si>
    <t>AAA-90005</t>
  </si>
  <si>
    <t>SysCntrSvr Std Core 16 LSA</t>
  </si>
  <si>
    <t>AAA-90012</t>
  </si>
  <si>
    <t>CoreInfSvr Std Core 16 LSA</t>
  </si>
  <si>
    <t>AAA-90019</t>
  </si>
  <si>
    <t>CoreInfSvr SoSCL Core 16 LSA</t>
  </si>
  <si>
    <t>AAA-90024</t>
  </si>
  <si>
    <t>CoreInfSvr StoWL Core 16 LSA</t>
  </si>
  <si>
    <t>AAA-90034</t>
  </si>
  <si>
    <t>CoreInfSvr DcoWL Core 16 LSA</t>
  </si>
  <si>
    <t>AAA-90039</t>
  </si>
  <si>
    <t>CoreInfSvr Datcr Core 16 LSA</t>
  </si>
  <si>
    <t>AAA-90046</t>
  </si>
  <si>
    <t>SysCntrSvr Datcr Core 16 LSA</t>
  </si>
  <si>
    <t>AAA-90053</t>
  </si>
  <si>
    <t>Win Server Datcr Core 16 LSA</t>
  </si>
  <si>
    <t>AAA-90060</t>
  </si>
  <si>
    <t>Win Server Std Core 16 LSA</t>
  </si>
  <si>
    <t>AAA-92372</t>
  </si>
  <si>
    <t>Win Server Datcr Core 16 fm WinSvStd LSA</t>
  </si>
  <si>
    <t>AAA-92390</t>
  </si>
  <si>
    <t>SysCntrSvr Datcr Core 16 fm SysCSStd LSA</t>
  </si>
  <si>
    <t>AAA-92408</t>
  </si>
  <si>
    <t>CoreInfSvr Datcr Core 16 fm CrISvStd LSA</t>
  </si>
  <si>
    <t>Teams Phone Standard Per User</t>
  </si>
  <si>
    <t>Defender CldAp User</t>
  </si>
  <si>
    <t>AAM-61111</t>
  </si>
  <si>
    <t>PowerApps Per App 1 App or Portal</t>
  </si>
  <si>
    <t>AAM-76096</t>
  </si>
  <si>
    <t>AAM-76100</t>
  </si>
  <si>
    <t>Chat SVS1K Addon</t>
  </si>
  <si>
    <t>Skupaj za količino</t>
  </si>
  <si>
    <t>Cena s popustom za 12 mesecev</t>
  </si>
  <si>
    <t>AAD-82429</t>
  </si>
  <si>
    <t>AzrInfoProPremP1 User</t>
  </si>
  <si>
    <t>Phone Resource Account Virtual</t>
  </si>
  <si>
    <t>Dyn365E FAQ User</t>
  </si>
  <si>
    <t>D365 Asset Management 100 AA</t>
  </si>
  <si>
    <t>Power Platform Requests Sub 50K Daily Ad</t>
  </si>
  <si>
    <t>PowerAutomateperflowplan ShrdSvr ALNG SubsVL MVL Min5Licenses</t>
  </si>
  <si>
    <t>Teams Domestic Calling Plan Per User</t>
  </si>
  <si>
    <t>Teams International Calling Plan User</t>
  </si>
  <si>
    <t>D365 Marketing Addl Contacts T1</t>
  </si>
  <si>
    <t>AAD-14510</t>
  </si>
  <si>
    <t>D365 Marketing Addl Contacts T1 8K</t>
  </si>
  <si>
    <t>AAD-32669</t>
  </si>
  <si>
    <t>D365 Marketing Addl Contacts T2 50K</t>
  </si>
  <si>
    <t>AAD-32671</t>
  </si>
  <si>
    <t>D365 Marketing Addl Contacts T3 M2U 50K</t>
  </si>
  <si>
    <t>AAD-32675</t>
  </si>
  <si>
    <t>D365 Marketing Addl Contacts T4 M5U 50K</t>
  </si>
  <si>
    <t>D365 Marketing Addl Contacts T5 M10U 50K</t>
  </si>
  <si>
    <t>AI Buid T1 1MSC Addon</t>
  </si>
  <si>
    <t>Intune P1 User</t>
  </si>
  <si>
    <t>Intune P1 AO Per User</t>
  </si>
  <si>
    <t>AADP P1 Per User</t>
  </si>
  <si>
    <t>AADP P2 Per User</t>
  </si>
  <si>
    <t>AADP P2 from AADP P1</t>
  </si>
  <si>
    <t>Intune Device P1</t>
  </si>
  <si>
    <t>D365 Cust Insight Accounts Addon</t>
  </si>
  <si>
    <t>9EN-00193</t>
  </si>
  <si>
    <t>SysCtrStdCore ALNG LicSAPk MVL 16Lic CoreLic</t>
  </si>
  <si>
    <t>AAP-23095</t>
  </si>
  <si>
    <t>Project Plan1 User fm PrOnl Essnt</t>
  </si>
  <si>
    <t>AAP-26132</t>
  </si>
  <si>
    <t>M365 E3ExF User</t>
  </si>
  <si>
    <t>Bing Maps Known User 5K</t>
  </si>
  <si>
    <t>Bing Maps Light Known User 5K</t>
  </si>
  <si>
    <t>Bing Maps Light Known User 500</t>
  </si>
  <si>
    <t>D365 Cust Insight Profiles AO</t>
  </si>
  <si>
    <t>Chat Session Virtual Agent 1K Session</t>
  </si>
  <si>
    <t>Bing Maps Known User 100</t>
  </si>
  <si>
    <t>D365 Cust Insight Accounts AO</t>
  </si>
  <si>
    <t>Chat Session Virtual Agent 1K SessionLTO</t>
  </si>
  <si>
    <t>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</si>
</sst>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* #,##0.00_)\ &quot;€&quot;_ ;_ * \(#,##0.00\)\ &quot;€&quot;_ ;_ * &quot;-&quot;??_)\ &quot;€&quot;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#,##0.00\ &quot;€&quot;"/>
    <numFmt numFmtId="168" formatCode="0.0000%"/>
    <numFmt numFmtId="169" formatCode="_-* #,##0.0000\ &quot;€&quot;_-;\-* #,##0.0000\ &quot;€&quot;_-;_-* &quot;-&quot;??\ &quot;€&quot;_-;_-@_-"/>
    <numFmt numFmtId="170" formatCode="_-* #,##0.000\ &quot;€&quot;_-;\-* #,##0.000\ &quot;€&quot;_-;_-* &quot;-&quot;??\ &quot;€&quot;_-;_-@_-"/>
  </numFmts>
  <fonts count="69">
    <font>
      <sz val="10"/>
      <name val="Arial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rgb="FFFF0000"/>
      <name val="Segoe"/>
    </font>
    <font>
      <sz val="8"/>
      <color rgb="FFFF0000"/>
      <name val="Segoe"/>
    </font>
    <font>
      <sz val="11"/>
      <color rgb="FFFF0000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rgb="FF00B0F0"/>
      <name val="Calibri"/>
      <family val="2"/>
      <charset val="238"/>
      <scheme val="minor"/>
    </font>
    <font>
      <b/>
      <sz val="12"/>
      <color theme="9" tint="-0.249977111117893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2"/>
      <color theme="1"/>
      <name val="Calibri"/>
      <family val="2"/>
      <scheme val="minor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14"/>
      <name val="Calibri"/>
      <family val="2"/>
      <charset val="204"/>
    </font>
    <font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i/>
      <sz val="12"/>
      <name val="Arial"/>
      <family val="2"/>
      <charset val="204"/>
    </font>
    <font>
      <b/>
      <sz val="9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8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Calibri"/>
      <family val="2"/>
      <charset val="204"/>
    </font>
    <font>
      <sz val="11"/>
      <name val="Arial"/>
      <family val="2"/>
      <charset val="204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8"/>
      <name val="Tahoma"/>
      <family val="2"/>
      <charset val="204"/>
    </font>
    <font>
      <b/>
      <sz val="10"/>
      <color theme="7" tint="-0.249977111117893"/>
      <name val="Arial"/>
      <family val="2"/>
      <charset val="204"/>
    </font>
    <font>
      <b/>
      <sz val="9"/>
      <color theme="7" tint="-0.249977111117893"/>
      <name val="Calibri"/>
      <family val="2"/>
      <charset val="238"/>
      <scheme val="minor"/>
    </font>
    <font>
      <b/>
      <sz val="10"/>
      <color theme="7" tint="-0.249977111117893"/>
      <name val="Calibri"/>
      <family val="2"/>
      <charset val="238"/>
      <scheme val="minor"/>
    </font>
    <font>
      <b/>
      <sz val="10"/>
      <color theme="7" tint="-0.249977111117893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 style="thin">
        <color auto="1"/>
      </diagonal>
    </border>
    <border>
      <left/>
      <right/>
      <top style="thin">
        <color auto="1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 style="thin">
        <color auto="1"/>
      </top>
      <bottom style="thin">
        <color indexed="64"/>
      </bottom>
      <diagonal style="thin">
        <color auto="1"/>
      </diagonal>
    </border>
  </borders>
  <cellStyleXfs count="21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2" borderId="1" applyNumberFormat="0" applyFont="0" applyAlignment="0" applyProtection="0"/>
    <xf numFmtId="0" fontId="1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2" borderId="1" applyNumberFormat="0" applyFont="0" applyAlignment="0" applyProtection="0"/>
    <xf numFmtId="0" fontId="4" fillId="0" borderId="0"/>
    <xf numFmtId="0" fontId="4" fillId="2" borderId="1" applyNumberFormat="0" applyFont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1" fillId="0" borderId="0"/>
    <xf numFmtId="0" fontId="22" fillId="0" borderId="0"/>
    <xf numFmtId="0" fontId="3" fillId="0" borderId="0"/>
    <xf numFmtId="166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</cellStyleXfs>
  <cellXfs count="288">
    <xf numFmtId="0" fontId="0" fillId="0" borderId="0" xfId="0"/>
    <xf numFmtId="168" fontId="24" fillId="4" borderId="11" xfId="13" applyNumberFormat="1" applyFont="1" applyFill="1" applyBorder="1" applyAlignment="1" applyProtection="1">
      <alignment horizontal="center" vertical="center" wrapText="1"/>
      <protection locked="0"/>
    </xf>
    <xf numFmtId="0" fontId="16" fillId="4" borderId="8" xfId="4" applyFont="1" applyFill="1" applyBorder="1" applyAlignment="1">
      <alignment horizontal="justify" vertical="center" wrapText="1"/>
    </xf>
    <xf numFmtId="0" fontId="16" fillId="4" borderId="7" xfId="4" applyFont="1" applyFill="1" applyBorder="1" applyAlignment="1">
      <alignment horizontal="left" vertical="center" wrapText="1"/>
    </xf>
    <xf numFmtId="0" fontId="16" fillId="4" borderId="9" xfId="4" applyFont="1" applyFill="1" applyBorder="1" applyAlignment="1">
      <alignment horizontal="left" vertical="center" wrapText="1"/>
    </xf>
    <xf numFmtId="0" fontId="16" fillId="4" borderId="9" xfId="4" applyFont="1" applyFill="1" applyBorder="1" applyAlignment="1">
      <alignment horizontal="justify" vertical="center" wrapText="1"/>
    </xf>
    <xf numFmtId="166" fontId="24" fillId="4" borderId="7" xfId="11" applyFont="1" applyFill="1" applyBorder="1" applyAlignment="1" applyProtection="1">
      <alignment horizontal="center" vertical="center" wrapText="1"/>
    </xf>
    <xf numFmtId="9" fontId="36" fillId="7" borderId="7" xfId="0" applyNumberFormat="1" applyFont="1" applyFill="1" applyBorder="1" applyAlignment="1">
      <alignment horizontal="center" vertical="center"/>
    </xf>
    <xf numFmtId="166" fontId="24" fillId="7" borderId="7" xfId="11" applyFont="1" applyFill="1" applyBorder="1" applyAlignment="1" applyProtection="1">
      <alignment horizontal="center" vertical="center" wrapText="1"/>
    </xf>
    <xf numFmtId="0" fontId="14" fillId="8" borderId="6" xfId="1" applyFont="1" applyFill="1" applyBorder="1" applyAlignment="1" applyProtection="1">
      <alignment horizontal="center" vertical="center" wrapText="1"/>
      <protection locked="0"/>
    </xf>
    <xf numFmtId="0" fontId="16" fillId="4" borderId="7" xfId="4" applyFont="1" applyFill="1" applyBorder="1" applyAlignment="1">
      <alignment horizontal="justify" vertical="center" wrapText="1"/>
    </xf>
    <xf numFmtId="166" fontId="24" fillId="4" borderId="9" xfId="11" applyFont="1" applyFill="1" applyBorder="1" applyAlignment="1" applyProtection="1">
      <alignment horizontal="center" vertical="center" wrapText="1"/>
    </xf>
    <xf numFmtId="9" fontId="36" fillId="7" borderId="9" xfId="0" applyNumberFormat="1" applyFont="1" applyFill="1" applyBorder="1" applyAlignment="1">
      <alignment horizontal="center" vertical="center"/>
    </xf>
    <xf numFmtId="166" fontId="24" fillId="7" borderId="9" xfId="11" applyFont="1" applyFill="1" applyBorder="1" applyAlignment="1" applyProtection="1">
      <alignment horizontal="center" vertical="center" wrapText="1"/>
    </xf>
    <xf numFmtId="0" fontId="16" fillId="0" borderId="8" xfId="4" applyFont="1" applyBorder="1" applyAlignment="1">
      <alignment horizontal="left" vertical="center" wrapText="1"/>
    </xf>
    <xf numFmtId="0" fontId="17" fillId="0" borderId="7" xfId="4" applyFont="1" applyBorder="1" applyAlignment="1">
      <alignment horizontal="left" vertical="center" wrapText="1"/>
    </xf>
    <xf numFmtId="0" fontId="17" fillId="4" borderId="9" xfId="4" applyFont="1" applyFill="1" applyBorder="1" applyAlignment="1">
      <alignment horizontal="left" vertical="center" wrapText="1"/>
    </xf>
    <xf numFmtId="0" fontId="16" fillId="4" borderId="8" xfId="4" applyFont="1" applyFill="1" applyBorder="1" applyAlignment="1">
      <alignment horizontal="left" vertical="center" wrapText="1"/>
    </xf>
    <xf numFmtId="0" fontId="17" fillId="4" borderId="7" xfId="4" applyFont="1" applyFill="1" applyBorder="1" applyAlignment="1">
      <alignment horizontal="left" vertical="center" wrapText="1"/>
    </xf>
    <xf numFmtId="0" fontId="16" fillId="5" borderId="8" xfId="4" applyFont="1" applyFill="1" applyBorder="1" applyAlignment="1">
      <alignment horizontal="left" vertical="center" wrapText="1"/>
    </xf>
    <xf numFmtId="0" fontId="17" fillId="5" borderId="7" xfId="4" applyFont="1" applyFill="1" applyBorder="1" applyAlignment="1">
      <alignment horizontal="left" vertical="center" wrapText="1"/>
    </xf>
    <xf numFmtId="0" fontId="17" fillId="5" borderId="9" xfId="4" applyFont="1" applyFill="1" applyBorder="1" applyAlignment="1">
      <alignment horizontal="left" vertical="center" wrapText="1"/>
    </xf>
    <xf numFmtId="0" fontId="16" fillId="5" borderId="7" xfId="4" applyFont="1" applyFill="1" applyBorder="1" applyAlignment="1">
      <alignment horizontal="left" vertical="center" wrapText="1"/>
    </xf>
    <xf numFmtId="4" fontId="41" fillId="0" borderId="7" xfId="14" applyNumberFormat="1" applyBorder="1" applyAlignment="1">
      <alignment wrapText="1"/>
    </xf>
    <xf numFmtId="167" fontId="41" fillId="0" borderId="7" xfId="14" applyNumberFormat="1" applyBorder="1"/>
    <xf numFmtId="0" fontId="25" fillId="0" borderId="7" xfId="0" applyFont="1" applyBorder="1" applyAlignment="1">
      <alignment horizontal="justify" vertical="justify"/>
    </xf>
    <xf numFmtId="0" fontId="18" fillId="0" borderId="7" xfId="0" applyFont="1" applyBorder="1" applyAlignment="1">
      <alignment horizontal="justify" vertical="justify"/>
    </xf>
    <xf numFmtId="0" fontId="0" fillId="0" borderId="7" xfId="0" applyBorder="1"/>
    <xf numFmtId="166" fontId="36" fillId="0" borderId="7" xfId="0" applyNumberFormat="1" applyFont="1" applyBorder="1"/>
    <xf numFmtId="0" fontId="26" fillId="0" borderId="0" xfId="0" applyFont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39" fillId="0" borderId="0" xfId="0" applyFont="1" applyProtection="1">
      <protection locked="0"/>
    </xf>
    <xf numFmtId="49" fontId="27" fillId="0" borderId="0" xfId="14" applyNumberFormat="1" applyFont="1" applyProtection="1">
      <protection locked="0"/>
    </xf>
    <xf numFmtId="0" fontId="28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35" fillId="6" borderId="0" xfId="0" applyFont="1" applyFill="1" applyProtection="1"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vertical="top"/>
      <protection locked="0"/>
    </xf>
    <xf numFmtId="0" fontId="11" fillId="0" borderId="17" xfId="1" applyFont="1" applyBorder="1" applyAlignment="1" applyProtection="1">
      <alignment horizontal="justify" vertical="justify"/>
      <protection locked="0"/>
    </xf>
    <xf numFmtId="0" fontId="11" fillId="0" borderId="4" xfId="1" applyFont="1" applyBorder="1" applyAlignment="1" applyProtection="1">
      <alignment horizontal="justify" vertical="justify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2" fillId="0" borderId="4" xfId="1" applyFont="1" applyBorder="1" applyAlignment="1" applyProtection="1">
      <alignment horizontal="justify" vertical="justify"/>
      <protection locked="0"/>
    </xf>
    <xf numFmtId="0" fontId="23" fillId="8" borderId="6" xfId="1" applyFont="1" applyFill="1" applyBorder="1" applyAlignment="1" applyProtection="1">
      <alignment horizontal="center" vertical="center" wrapText="1"/>
      <protection locked="0"/>
    </xf>
    <xf numFmtId="3" fontId="39" fillId="9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justify" vertical="justify"/>
      <protection locked="0"/>
    </xf>
    <xf numFmtId="0" fontId="8" fillId="0" borderId="0" xfId="1" applyFont="1" applyAlignment="1" applyProtection="1">
      <alignment horizontal="justify" vertical="justify"/>
      <protection locked="0"/>
    </xf>
    <xf numFmtId="0" fontId="22" fillId="0" borderId="0" xfId="0" applyFont="1" applyProtection="1">
      <protection locked="0"/>
    </xf>
    <xf numFmtId="0" fontId="14" fillId="8" borderId="7" xfId="1" applyFont="1" applyFill="1" applyBorder="1" applyAlignment="1" applyProtection="1">
      <alignment horizontal="center" vertical="center" wrapText="1"/>
      <protection locked="0"/>
    </xf>
    <xf numFmtId="0" fontId="23" fillId="8" borderId="7" xfId="1" applyFont="1" applyFill="1" applyBorder="1" applyAlignment="1" applyProtection="1">
      <alignment horizontal="center" vertical="center" wrapText="1"/>
      <protection locked="0"/>
    </xf>
    <xf numFmtId="0" fontId="19" fillId="0" borderId="5" xfId="4" applyFont="1" applyBorder="1" applyAlignment="1" applyProtection="1">
      <alignment horizontal="justify" vertical="justify" wrapText="1"/>
      <protection locked="0"/>
    </xf>
    <xf numFmtId="0" fontId="19" fillId="0" borderId="8" xfId="4" applyFont="1" applyBorder="1" applyAlignment="1" applyProtection="1">
      <alignment horizontal="justify" vertical="justify" wrapText="1"/>
      <protection locked="0"/>
    </xf>
    <xf numFmtId="0" fontId="7" fillId="0" borderId="12" xfId="1" applyFont="1" applyBorder="1" applyAlignment="1" applyProtection="1">
      <alignment horizontal="justify" vertical="justify" wrapText="1"/>
      <protection locked="0"/>
    </xf>
    <xf numFmtId="0" fontId="8" fillId="0" borderId="13" xfId="1" applyFont="1" applyBorder="1" applyAlignment="1" applyProtection="1">
      <alignment horizontal="justify" vertical="justify" wrapText="1"/>
      <protection locked="0"/>
    </xf>
    <xf numFmtId="0" fontId="17" fillId="4" borderId="9" xfId="4" applyFont="1" applyFill="1" applyBorder="1" applyAlignment="1" applyProtection="1">
      <alignment horizontal="justify" vertical="justify" wrapText="1"/>
      <protection locked="0"/>
    </xf>
    <xf numFmtId="0" fontId="24" fillId="4" borderId="9" xfId="4" applyFont="1" applyFill="1" applyBorder="1" applyAlignment="1" applyProtection="1">
      <alignment horizontal="justify" vertical="justify" wrapText="1"/>
      <protection locked="0"/>
    </xf>
    <xf numFmtId="0" fontId="17" fillId="4" borderId="0" xfId="4" applyFont="1" applyFill="1" applyAlignment="1" applyProtection="1">
      <alignment horizontal="justify" vertical="justify" wrapText="1"/>
      <protection locked="0"/>
    </xf>
    <xf numFmtId="0" fontId="16" fillId="4" borderId="0" xfId="0" applyFont="1" applyFill="1" applyAlignment="1" applyProtection="1">
      <alignment horizontal="left" vertical="justify" wrapText="1"/>
      <protection locked="0"/>
    </xf>
    <xf numFmtId="0" fontId="25" fillId="0" borderId="0" xfId="0" applyFont="1" applyAlignment="1" applyProtection="1">
      <alignment horizontal="justify" vertical="justify"/>
      <protection locked="0"/>
    </xf>
    <xf numFmtId="0" fontId="18" fillId="0" borderId="0" xfId="0" applyFont="1" applyAlignment="1" applyProtection="1">
      <alignment horizontal="justify" vertical="justify"/>
      <protection locked="0"/>
    </xf>
    <xf numFmtId="166" fontId="36" fillId="0" borderId="0" xfId="0" applyNumberFormat="1" applyFont="1" applyProtection="1">
      <protection locked="0"/>
    </xf>
    <xf numFmtId="0" fontId="16" fillId="4" borderId="4" xfId="0" applyFont="1" applyFill="1" applyBorder="1" applyAlignment="1" applyProtection="1">
      <alignment horizontal="justify" vertical="justify" wrapText="1"/>
      <protection locked="0"/>
    </xf>
    <xf numFmtId="165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0" fontId="7" fillId="0" borderId="0" xfId="1" applyFont="1" applyProtection="1">
      <protection locked="0"/>
    </xf>
    <xf numFmtId="0" fontId="8" fillId="0" borderId="0" xfId="1" applyFont="1" applyProtection="1">
      <protection locked="0"/>
    </xf>
    <xf numFmtId="3" fontId="0" fillId="9" borderId="7" xfId="0" applyNumberFormat="1" applyFill="1" applyBorder="1" applyAlignment="1" applyProtection="1">
      <alignment horizontal="center" vertical="center"/>
      <protection locked="0"/>
    </xf>
    <xf numFmtId="3" fontId="0" fillId="9" borderId="9" xfId="0" applyNumberFormat="1" applyFill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26" fillId="0" borderId="0" xfId="14" applyFont="1" applyProtection="1">
      <protection locked="0"/>
    </xf>
    <xf numFmtId="0" fontId="41" fillId="0" borderId="0" xfId="14" applyProtection="1">
      <protection locked="0"/>
    </xf>
    <xf numFmtId="0" fontId="28" fillId="0" borderId="0" xfId="14" applyFont="1" applyProtection="1">
      <protection locked="0"/>
    </xf>
    <xf numFmtId="0" fontId="29" fillId="0" borderId="0" xfId="14" applyFont="1" applyProtection="1">
      <protection locked="0"/>
    </xf>
    <xf numFmtId="0" fontId="34" fillId="0" borderId="0" xfId="14" applyFont="1" applyProtection="1">
      <protection locked="0"/>
    </xf>
    <xf numFmtId="0" fontId="0" fillId="0" borderId="21" xfId="0" applyBorder="1" applyAlignment="1">
      <alignment wrapText="1"/>
    </xf>
    <xf numFmtId="0" fontId="20" fillId="0" borderId="18" xfId="4" applyFont="1" applyBorder="1" applyAlignment="1" applyProtection="1">
      <alignment vertical="justify" wrapText="1"/>
      <protection locked="0"/>
    </xf>
    <xf numFmtId="3" fontId="39" fillId="0" borderId="0" xfId="0" applyNumberFormat="1" applyFont="1" applyProtection="1">
      <protection locked="0"/>
    </xf>
    <xf numFmtId="3" fontId="20" fillId="0" borderId="20" xfId="4" applyNumberFormat="1" applyFont="1" applyBorder="1" applyAlignment="1" applyProtection="1">
      <alignment vertical="justify" wrapText="1"/>
      <protection locked="0"/>
    </xf>
    <xf numFmtId="3" fontId="20" fillId="0" borderId="20" xfId="4" applyNumberFormat="1" applyFont="1" applyBorder="1" applyAlignment="1" applyProtection="1">
      <alignment vertical="center" wrapText="1"/>
      <protection locked="0"/>
    </xf>
    <xf numFmtId="3" fontId="39" fillId="0" borderId="7" xfId="0" applyNumberFormat="1" applyFont="1" applyBorder="1" applyAlignment="1" applyProtection="1">
      <alignment horizontal="center"/>
      <protection locked="0"/>
    </xf>
    <xf numFmtId="3" fontId="39" fillId="0" borderId="0" xfId="0" applyNumberFormat="1" applyFont="1" applyAlignment="1" applyProtection="1">
      <alignment horizontal="center"/>
      <protection locked="0"/>
    </xf>
    <xf numFmtId="3" fontId="39" fillId="0" borderId="7" xfId="0" applyNumberFormat="1" applyFont="1" applyBorder="1" applyAlignment="1">
      <alignment horizontal="center"/>
    </xf>
    <xf numFmtId="0" fontId="39" fillId="0" borderId="7" xfId="0" applyFont="1" applyBorder="1" applyAlignment="1" applyProtection="1">
      <alignment horizontal="center"/>
      <protection locked="0"/>
    </xf>
    <xf numFmtId="0" fontId="25" fillId="0" borderId="7" xfId="0" applyFont="1" applyBorder="1" applyAlignment="1">
      <alignment horizontal="justify" vertical="center"/>
    </xf>
    <xf numFmtId="0" fontId="18" fillId="0" borderId="7" xfId="0" applyFont="1" applyBorder="1" applyAlignment="1">
      <alignment horizontal="justify" vertical="center"/>
    </xf>
    <xf numFmtId="0" fontId="0" fillId="0" borderId="7" xfId="0" applyBorder="1" applyAlignment="1">
      <alignment vertical="center"/>
    </xf>
    <xf numFmtId="166" fontId="36" fillId="0" borderId="7" xfId="0" applyNumberFormat="1" applyFont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3" fontId="39" fillId="0" borderId="7" xfId="0" applyNumberFormat="1" applyFont="1" applyBorder="1" applyAlignment="1" applyProtection="1">
      <alignment horizontal="center" vertical="center"/>
      <protection locked="0"/>
    </xf>
    <xf numFmtId="0" fontId="45" fillId="0" borderId="21" xfId="0" applyFont="1" applyBorder="1" applyAlignment="1">
      <alignment wrapText="1"/>
    </xf>
    <xf numFmtId="167" fontId="46" fillId="0" borderId="7" xfId="14" applyNumberFormat="1" applyFont="1" applyBorder="1"/>
    <xf numFmtId="4" fontId="46" fillId="0" borderId="7" xfId="14" applyNumberFormat="1" applyFont="1" applyBorder="1" applyAlignment="1">
      <alignment wrapText="1"/>
    </xf>
    <xf numFmtId="3" fontId="41" fillId="9" borderId="7" xfId="14" applyNumberFormat="1" applyFill="1" applyBorder="1" applyAlignment="1" applyProtection="1">
      <alignment horizontal="center"/>
      <protection locked="0"/>
    </xf>
    <xf numFmtId="0" fontId="13" fillId="0" borderId="0" xfId="1" applyFont="1" applyAlignment="1" applyProtection="1">
      <alignment horizontal="left" vertical="center"/>
      <protection locked="0"/>
    </xf>
    <xf numFmtId="169" fontId="48" fillId="7" borderId="7" xfId="11" applyNumberFormat="1" applyFont="1" applyFill="1" applyBorder="1" applyAlignment="1" applyProtection="1">
      <alignment horizontal="center" vertical="center" wrapText="1"/>
    </xf>
    <xf numFmtId="170" fontId="24" fillId="7" borderId="7" xfId="11" applyNumberFormat="1" applyFont="1" applyFill="1" applyBorder="1" applyAlignment="1" applyProtection="1">
      <alignment horizontal="center" vertical="center" wrapText="1"/>
    </xf>
    <xf numFmtId="0" fontId="16" fillId="10" borderId="8" xfId="4" applyFont="1" applyFill="1" applyBorder="1" applyAlignment="1">
      <alignment horizontal="justify" vertical="center" wrapText="1"/>
    </xf>
    <xf numFmtId="0" fontId="16" fillId="10" borderId="24" xfId="4" applyFont="1" applyFill="1" applyBorder="1" applyAlignment="1">
      <alignment horizontal="justify" vertical="center" wrapText="1"/>
    </xf>
    <xf numFmtId="0" fontId="20" fillId="0" borderId="0" xfId="4" applyFont="1" applyAlignment="1" applyProtection="1">
      <alignment vertical="justify" wrapText="1"/>
      <protection locked="0"/>
    </xf>
    <xf numFmtId="3" fontId="20" fillId="0" borderId="0" xfId="4" applyNumberFormat="1" applyFont="1" applyAlignment="1" applyProtection="1">
      <alignment vertical="justify" wrapText="1"/>
      <protection locked="0"/>
    </xf>
    <xf numFmtId="3" fontId="20" fillId="0" borderId="0" xfId="4" applyNumberFormat="1" applyFont="1" applyAlignment="1" applyProtection="1">
      <alignment vertical="center" wrapText="1"/>
      <protection locked="0"/>
    </xf>
    <xf numFmtId="0" fontId="20" fillId="0" borderId="0" xfId="4" applyFont="1" applyAlignment="1" applyProtection="1">
      <alignment horizontal="left" vertical="justify" wrapText="1"/>
      <protection locked="0"/>
    </xf>
    <xf numFmtId="3" fontId="49" fillId="11" borderId="7" xfId="0" applyNumberFormat="1" applyFont="1" applyFill="1" applyBorder="1" applyAlignment="1" applyProtection="1">
      <alignment horizontal="center" vertical="center"/>
      <protection locked="0"/>
    </xf>
    <xf numFmtId="0" fontId="22" fillId="0" borderId="0" xfId="15" applyProtection="1">
      <protection locked="0"/>
    </xf>
    <xf numFmtId="0" fontId="39" fillId="0" borderId="0" xfId="15" applyFont="1" applyProtection="1">
      <protection locked="0"/>
    </xf>
    <xf numFmtId="9" fontId="36" fillId="7" borderId="7" xfId="15" applyNumberFormat="1" applyFont="1" applyFill="1" applyBorder="1" applyAlignment="1">
      <alignment horizontal="center" vertical="center"/>
    </xf>
    <xf numFmtId="3" fontId="39" fillId="9" borderId="7" xfId="15" applyNumberFormat="1" applyFont="1" applyFill="1" applyBorder="1" applyAlignment="1" applyProtection="1">
      <alignment horizontal="center" vertical="center"/>
      <protection locked="0"/>
    </xf>
    <xf numFmtId="0" fontId="25" fillId="0" borderId="7" xfId="15" applyFont="1" applyBorder="1" applyAlignment="1">
      <alignment horizontal="justify" vertical="justify"/>
    </xf>
    <xf numFmtId="0" fontId="18" fillId="0" borderId="7" xfId="15" applyFont="1" applyBorder="1" applyAlignment="1">
      <alignment horizontal="justify" vertical="justify"/>
    </xf>
    <xf numFmtId="0" fontId="22" fillId="0" borderId="7" xfId="15" applyBorder="1"/>
    <xf numFmtId="3" fontId="39" fillId="0" borderId="7" xfId="15" applyNumberFormat="1" applyFont="1" applyBorder="1" applyAlignment="1" applyProtection="1">
      <alignment horizontal="center"/>
      <protection locked="0"/>
    </xf>
    <xf numFmtId="166" fontId="36" fillId="0" borderId="7" xfId="15" applyNumberFormat="1" applyFont="1" applyBorder="1"/>
    <xf numFmtId="3" fontId="49" fillId="11" borderId="7" xfId="15" applyNumberFormat="1" applyFont="1" applyFill="1" applyBorder="1" applyAlignment="1" applyProtection="1">
      <alignment horizontal="center" vertical="center"/>
      <protection locked="0"/>
    </xf>
    <xf numFmtId="0" fontId="39" fillId="0" borderId="7" xfId="15" applyFont="1" applyBorder="1" applyAlignment="1" applyProtection="1">
      <alignment horizontal="center"/>
      <protection locked="0"/>
    </xf>
    <xf numFmtId="3" fontId="39" fillId="0" borderId="0" xfId="15" applyNumberFormat="1" applyFont="1" applyProtection="1">
      <protection locked="0"/>
    </xf>
    <xf numFmtId="168" fontId="24" fillId="4" borderId="11" xfId="18" applyNumberFormat="1" applyFont="1" applyFill="1" applyBorder="1" applyAlignment="1" applyProtection="1">
      <alignment horizontal="center" vertical="center" wrapText="1"/>
      <protection locked="0"/>
    </xf>
    <xf numFmtId="0" fontId="16" fillId="4" borderId="0" xfId="15" applyFont="1" applyFill="1" applyAlignment="1" applyProtection="1">
      <alignment horizontal="left" vertical="justify" wrapText="1"/>
      <protection locked="0"/>
    </xf>
    <xf numFmtId="0" fontId="25" fillId="0" borderId="0" xfId="15" applyFont="1" applyAlignment="1" applyProtection="1">
      <alignment horizontal="justify" vertical="justify"/>
      <protection locked="0"/>
    </xf>
    <xf numFmtId="0" fontId="18" fillId="0" borderId="0" xfId="15" applyFont="1" applyAlignment="1" applyProtection="1">
      <alignment horizontal="justify" vertical="justify"/>
      <protection locked="0"/>
    </xf>
    <xf numFmtId="166" fontId="36" fillId="0" borderId="0" xfId="15" applyNumberFormat="1" applyFont="1" applyProtection="1">
      <protection locked="0"/>
    </xf>
    <xf numFmtId="0" fontId="16" fillId="4" borderId="4" xfId="15" applyFont="1" applyFill="1" applyBorder="1" applyAlignment="1" applyProtection="1">
      <alignment horizontal="justify" vertical="justify" wrapText="1"/>
      <protection locked="0"/>
    </xf>
    <xf numFmtId="165" fontId="22" fillId="0" borderId="0" xfId="15" applyNumberFormat="1" applyProtection="1">
      <protection locked="0"/>
    </xf>
    <xf numFmtId="3" fontId="39" fillId="0" borderId="7" xfId="15" applyNumberFormat="1" applyFont="1" applyBorder="1" applyAlignment="1">
      <alignment horizontal="center"/>
    </xf>
    <xf numFmtId="9" fontId="22" fillId="0" borderId="0" xfId="15" applyNumberFormat="1" applyProtection="1">
      <protection locked="0"/>
    </xf>
    <xf numFmtId="3" fontId="39" fillId="0" borderId="0" xfId="15" applyNumberFormat="1" applyFont="1" applyAlignment="1" applyProtection="1">
      <alignment horizontal="center"/>
      <protection locked="0"/>
    </xf>
    <xf numFmtId="0" fontId="11" fillId="0" borderId="17" xfId="19" applyFont="1" applyBorder="1" applyAlignment="1" applyProtection="1">
      <alignment horizontal="justify" vertical="justify"/>
      <protection locked="0"/>
    </xf>
    <xf numFmtId="0" fontId="10" fillId="0" borderId="0" xfId="19" applyFont="1" applyAlignment="1" applyProtection="1">
      <alignment horizontal="left" vertical="center"/>
      <protection locked="0"/>
    </xf>
    <xf numFmtId="0" fontId="11" fillId="0" borderId="4" xfId="19" applyFont="1" applyBorder="1" applyAlignment="1" applyProtection="1">
      <alignment horizontal="justify" vertical="justify"/>
      <protection locked="0"/>
    </xf>
    <xf numFmtId="0" fontId="12" fillId="0" borderId="4" xfId="19" applyFont="1" applyBorder="1" applyAlignment="1" applyProtection="1">
      <alignment horizontal="justify" vertical="justify"/>
      <protection locked="0"/>
    </xf>
    <xf numFmtId="0" fontId="13" fillId="0" borderId="0" xfId="19" applyFont="1" applyAlignment="1" applyProtection="1">
      <alignment horizontal="left" vertical="center"/>
      <protection locked="0"/>
    </xf>
    <xf numFmtId="0" fontId="14" fillId="8" borderId="6" xfId="19" applyFont="1" applyFill="1" applyBorder="1" applyAlignment="1" applyProtection="1">
      <alignment horizontal="center" vertical="center" wrapText="1"/>
      <protection locked="0"/>
    </xf>
    <xf numFmtId="0" fontId="23" fillId="8" borderId="6" xfId="19" applyFont="1" applyFill="1" applyBorder="1" applyAlignment="1" applyProtection="1">
      <alignment horizontal="center" vertical="center" wrapText="1"/>
      <protection locked="0"/>
    </xf>
    <xf numFmtId="166" fontId="24" fillId="4" borderId="7" xfId="20" applyFont="1" applyFill="1" applyBorder="1" applyAlignment="1" applyProtection="1">
      <alignment horizontal="center" vertical="center" wrapText="1"/>
    </xf>
    <xf numFmtId="166" fontId="24" fillId="7" borderId="7" xfId="20" applyFont="1" applyFill="1" applyBorder="1" applyAlignment="1" applyProtection="1">
      <alignment horizontal="center" vertical="center" wrapText="1"/>
    </xf>
    <xf numFmtId="0" fontId="7" fillId="0" borderId="4" xfId="19" applyFont="1" applyBorder="1" applyAlignment="1" applyProtection="1">
      <alignment horizontal="justify" vertical="justify"/>
      <protection locked="0"/>
    </xf>
    <xf numFmtId="0" fontId="8" fillId="0" borderId="0" xfId="19" applyFont="1" applyAlignment="1" applyProtection="1">
      <alignment horizontal="justify" vertical="justify"/>
      <protection locked="0"/>
    </xf>
    <xf numFmtId="0" fontId="14" fillId="8" borderId="7" xfId="19" applyFont="1" applyFill="1" applyBorder="1" applyAlignment="1" applyProtection="1">
      <alignment horizontal="center" vertical="center" wrapText="1"/>
      <protection locked="0"/>
    </xf>
    <xf numFmtId="0" fontId="23" fillId="8" borderId="7" xfId="19" applyFont="1" applyFill="1" applyBorder="1" applyAlignment="1" applyProtection="1">
      <alignment horizontal="center" vertical="center" wrapText="1"/>
      <protection locked="0"/>
    </xf>
    <xf numFmtId="0" fontId="7" fillId="0" borderId="12" xfId="19" applyFont="1" applyBorder="1" applyAlignment="1" applyProtection="1">
      <alignment horizontal="justify" vertical="justify" wrapText="1"/>
      <protection locked="0"/>
    </xf>
    <xf numFmtId="0" fontId="8" fillId="0" borderId="13" xfId="19" applyFont="1" applyBorder="1" applyAlignment="1" applyProtection="1">
      <alignment horizontal="justify" vertical="justify" wrapText="1"/>
      <protection locked="0"/>
    </xf>
    <xf numFmtId="169" fontId="48" fillId="7" borderId="7" xfId="20" applyNumberFormat="1" applyFont="1" applyFill="1" applyBorder="1" applyAlignment="1" applyProtection="1">
      <alignment horizontal="center" vertical="center" wrapText="1"/>
    </xf>
    <xf numFmtId="170" fontId="24" fillId="7" borderId="7" xfId="20" applyNumberFormat="1" applyFont="1" applyFill="1" applyBorder="1" applyAlignment="1" applyProtection="1">
      <alignment horizontal="center" vertical="center" wrapText="1"/>
    </xf>
    <xf numFmtId="0" fontId="7" fillId="0" borderId="0" xfId="19" applyFont="1" applyProtection="1">
      <protection locked="0"/>
    </xf>
    <xf numFmtId="0" fontId="8" fillId="0" borderId="0" xfId="19" applyFont="1" applyProtection="1">
      <protection locked="0"/>
    </xf>
    <xf numFmtId="0" fontId="16" fillId="4" borderId="5" xfId="4" applyFont="1" applyFill="1" applyBorder="1" applyAlignment="1">
      <alignment horizontal="justify" vertical="center" wrapText="1"/>
    </xf>
    <xf numFmtId="0" fontId="16" fillId="4" borderId="6" xfId="4" applyFont="1" applyFill="1" applyBorder="1" applyAlignment="1">
      <alignment horizontal="left" vertical="center" wrapText="1"/>
    </xf>
    <xf numFmtId="0" fontId="16" fillId="4" borderId="11" xfId="4" applyFont="1" applyFill="1" applyBorder="1" applyAlignment="1">
      <alignment horizontal="justify" vertical="center" wrapText="1"/>
    </xf>
    <xf numFmtId="0" fontId="16" fillId="4" borderId="11" xfId="4" applyFont="1" applyFill="1" applyBorder="1" applyAlignment="1">
      <alignment horizontal="left" vertical="center" wrapText="1"/>
    </xf>
    <xf numFmtId="166" fontId="24" fillId="4" borderId="6" xfId="20" applyFont="1" applyFill="1" applyBorder="1" applyAlignment="1" applyProtection="1">
      <alignment horizontal="center" vertical="center" wrapText="1"/>
    </xf>
    <xf numFmtId="9" fontId="36" fillId="7" borderId="6" xfId="15" applyNumberFormat="1" applyFont="1" applyFill="1" applyBorder="1" applyAlignment="1">
      <alignment horizontal="center" vertical="center"/>
    </xf>
    <xf numFmtId="166" fontId="24" fillId="7" borderId="6" xfId="20" applyFont="1" applyFill="1" applyBorder="1" applyAlignment="1" applyProtection="1">
      <alignment horizontal="center" vertical="center" wrapText="1"/>
    </xf>
    <xf numFmtId="169" fontId="48" fillId="7" borderId="6" xfId="20" applyNumberFormat="1" applyFont="1" applyFill="1" applyBorder="1" applyAlignment="1" applyProtection="1">
      <alignment horizontal="center" vertical="center" wrapText="1"/>
    </xf>
    <xf numFmtId="170" fontId="24" fillId="7" borderId="6" xfId="20" applyNumberFormat="1" applyFont="1" applyFill="1" applyBorder="1" applyAlignment="1" applyProtection="1">
      <alignment horizontal="center" vertical="center" wrapText="1"/>
    </xf>
    <xf numFmtId="3" fontId="39" fillId="9" borderId="6" xfId="15" applyNumberFormat="1" applyFont="1" applyFill="1" applyBorder="1" applyAlignment="1" applyProtection="1">
      <alignment horizontal="center" vertical="center"/>
      <protection locked="0"/>
    </xf>
    <xf numFmtId="0" fontId="16" fillId="4" borderId="25" xfId="4" applyFont="1" applyFill="1" applyBorder="1" applyAlignment="1">
      <alignment horizontal="justify" vertical="center" wrapText="1"/>
    </xf>
    <xf numFmtId="0" fontId="16" fillId="4" borderId="26" xfId="4" applyFont="1" applyFill="1" applyBorder="1" applyAlignment="1">
      <alignment horizontal="left" vertical="center" wrapText="1"/>
    </xf>
    <xf numFmtId="0" fontId="16" fillId="4" borderId="26" xfId="4" applyFont="1" applyFill="1" applyBorder="1" applyAlignment="1">
      <alignment horizontal="justify" vertical="center" wrapText="1"/>
    </xf>
    <xf numFmtId="166" fontId="24" fillId="4" borderId="26" xfId="20" applyFont="1" applyFill="1" applyBorder="1" applyAlignment="1" applyProtection="1">
      <alignment horizontal="center" vertical="center" wrapText="1"/>
    </xf>
    <xf numFmtId="9" fontId="36" fillId="7" borderId="26" xfId="15" applyNumberFormat="1" applyFont="1" applyFill="1" applyBorder="1" applyAlignment="1">
      <alignment horizontal="center" vertical="center"/>
    </xf>
    <xf numFmtId="166" fontId="24" fillId="7" borderId="26" xfId="20" applyFont="1" applyFill="1" applyBorder="1" applyAlignment="1" applyProtection="1">
      <alignment horizontal="center" vertical="center" wrapText="1"/>
    </xf>
    <xf numFmtId="3" fontId="39" fillId="9" borderId="26" xfId="15" applyNumberFormat="1" applyFont="1" applyFill="1" applyBorder="1" applyAlignment="1" applyProtection="1">
      <alignment horizontal="center" vertical="center"/>
      <protection locked="0"/>
    </xf>
    <xf numFmtId="0" fontId="16" fillId="4" borderId="24" xfId="4" applyFont="1" applyFill="1" applyBorder="1" applyAlignment="1">
      <alignment horizontal="justify" vertical="center" wrapText="1"/>
    </xf>
    <xf numFmtId="169" fontId="24" fillId="7" borderId="7" xfId="20" applyNumberFormat="1" applyFont="1" applyFill="1" applyBorder="1" applyAlignment="1" applyProtection="1">
      <alignment horizontal="center" vertical="center" wrapText="1"/>
    </xf>
    <xf numFmtId="166" fontId="48" fillId="7" borderId="7" xfId="20" applyFont="1" applyFill="1" applyBorder="1" applyAlignment="1" applyProtection="1">
      <alignment horizontal="center" vertical="center" wrapText="1"/>
    </xf>
    <xf numFmtId="0" fontId="16" fillId="6" borderId="24" xfId="4" applyFont="1" applyFill="1" applyBorder="1" applyAlignment="1">
      <alignment horizontal="justify" vertical="center" wrapText="1"/>
    </xf>
    <xf numFmtId="0" fontId="50" fillId="4" borderId="8" xfId="4" applyFont="1" applyFill="1" applyBorder="1" applyAlignment="1">
      <alignment horizontal="justify" vertical="center" wrapText="1"/>
    </xf>
    <xf numFmtId="0" fontId="50" fillId="4" borderId="7" xfId="4" applyFont="1" applyFill="1" applyBorder="1" applyAlignment="1">
      <alignment horizontal="left" vertical="center" wrapText="1"/>
    </xf>
    <xf numFmtId="0" fontId="50" fillId="4" borderId="9" xfId="4" applyFont="1" applyFill="1" applyBorder="1" applyAlignment="1">
      <alignment horizontal="justify" vertical="center" wrapText="1"/>
    </xf>
    <xf numFmtId="0" fontId="50" fillId="4" borderId="9" xfId="4" applyFont="1" applyFill="1" applyBorder="1" applyAlignment="1">
      <alignment horizontal="left" vertical="center" wrapText="1"/>
    </xf>
    <xf numFmtId="166" fontId="48" fillId="4" borderId="7" xfId="11" applyFont="1" applyFill="1" applyBorder="1" applyAlignment="1" applyProtection="1">
      <alignment horizontal="center" vertical="center" wrapText="1"/>
    </xf>
    <xf numFmtId="0" fontId="50" fillId="4" borderId="24" xfId="4" applyFont="1" applyFill="1" applyBorder="1" applyAlignment="1">
      <alignment horizontal="justify" vertical="center" wrapText="1"/>
    </xf>
    <xf numFmtId="167" fontId="51" fillId="0" borderId="0" xfId="0" applyNumberFormat="1" applyFont="1"/>
    <xf numFmtId="0" fontId="52" fillId="0" borderId="0" xfId="0" applyFont="1"/>
    <xf numFmtId="0" fontId="53" fillId="8" borderId="0" xfId="15" applyFont="1" applyFill="1" applyProtection="1">
      <protection locked="0"/>
    </xf>
    <xf numFmtId="166" fontId="22" fillId="0" borderId="7" xfId="15" applyNumberFormat="1" applyBorder="1" applyProtection="1">
      <protection locked="0"/>
    </xf>
    <xf numFmtId="0" fontId="22" fillId="0" borderId="7" xfId="15" applyBorder="1" applyProtection="1">
      <protection locked="0"/>
    </xf>
    <xf numFmtId="3" fontId="55" fillId="9" borderId="7" xfId="14" applyNumberFormat="1" applyFont="1" applyFill="1" applyBorder="1" applyAlignment="1" applyProtection="1">
      <alignment horizontal="center"/>
      <protection locked="0"/>
    </xf>
    <xf numFmtId="167" fontId="55" fillId="0" borderId="7" xfId="14" applyNumberFormat="1" applyFont="1" applyBorder="1"/>
    <xf numFmtId="166" fontId="56" fillId="0" borderId="7" xfId="15" applyNumberFormat="1" applyFont="1" applyBorder="1" applyProtection="1">
      <protection locked="0"/>
    </xf>
    <xf numFmtId="0" fontId="46" fillId="0" borderId="0" xfId="14" applyFont="1" applyProtection="1">
      <protection locked="0"/>
    </xf>
    <xf numFmtId="0" fontId="1" fillId="0" borderId="0" xfId="14" applyFont="1" applyProtection="1">
      <protection locked="0"/>
    </xf>
    <xf numFmtId="9" fontId="46" fillId="0" borderId="7" xfId="18" applyFont="1" applyBorder="1" applyAlignment="1" applyProtection="1">
      <alignment wrapText="1"/>
    </xf>
    <xf numFmtId="0" fontId="57" fillId="0" borderId="7" xfId="0" applyFont="1" applyBorder="1" applyAlignment="1">
      <alignment wrapText="1"/>
    </xf>
    <xf numFmtId="9" fontId="41" fillId="0" borderId="7" xfId="18" applyFont="1" applyBorder="1" applyAlignment="1" applyProtection="1">
      <alignment wrapText="1"/>
    </xf>
    <xf numFmtId="166" fontId="54" fillId="12" borderId="7" xfId="15" applyNumberFormat="1" applyFont="1" applyFill="1" applyBorder="1" applyProtection="1">
      <protection locked="0"/>
    </xf>
    <xf numFmtId="0" fontId="36" fillId="12" borderId="7" xfId="15" applyFont="1" applyFill="1" applyBorder="1" applyProtection="1">
      <protection locked="0"/>
    </xf>
    <xf numFmtId="0" fontId="1" fillId="0" borderId="0" xfId="0" applyFont="1" applyProtection="1">
      <protection locked="0"/>
    </xf>
    <xf numFmtId="3" fontId="55" fillId="9" borderId="7" xfId="14" applyNumberFormat="1" applyFont="1" applyFill="1" applyBorder="1" applyAlignment="1" applyProtection="1">
      <alignment horizontal="center" vertical="center"/>
      <protection locked="0"/>
    </xf>
    <xf numFmtId="167" fontId="46" fillId="0" borderId="7" xfId="14" applyNumberFormat="1" applyFont="1" applyBorder="1" applyAlignment="1">
      <alignment horizontal="center" vertical="center"/>
    </xf>
    <xf numFmtId="9" fontId="46" fillId="0" borderId="7" xfId="18" applyFont="1" applyBorder="1" applyAlignment="1" applyProtection="1">
      <alignment horizontal="center" vertical="center" wrapText="1"/>
    </xf>
    <xf numFmtId="167" fontId="55" fillId="0" borderId="7" xfId="14" applyNumberFormat="1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 wrapText="1"/>
    </xf>
    <xf numFmtId="44" fontId="0" fillId="0" borderId="0" xfId="0" applyNumberFormat="1" applyProtection="1">
      <protection locked="0"/>
    </xf>
    <xf numFmtId="167" fontId="0" fillId="0" borderId="24" xfId="0" applyNumberFormat="1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9" fontId="60" fillId="7" borderId="7" xfId="0" applyNumberFormat="1" applyFont="1" applyFill="1" applyBorder="1" applyAlignment="1">
      <alignment horizontal="center" vertical="center"/>
    </xf>
    <xf numFmtId="0" fontId="61" fillId="4" borderId="8" xfId="4" applyFont="1" applyFill="1" applyBorder="1" applyAlignment="1">
      <alignment horizontal="justify" vertical="center" wrapText="1"/>
    </xf>
    <xf numFmtId="0" fontId="61" fillId="4" borderId="7" xfId="4" applyFont="1" applyFill="1" applyBorder="1" applyAlignment="1">
      <alignment horizontal="left" vertical="center" wrapText="1"/>
    </xf>
    <xf numFmtId="0" fontId="61" fillId="4" borderId="9" xfId="4" applyFont="1" applyFill="1" applyBorder="1" applyAlignment="1">
      <alignment horizontal="justify" vertical="center" wrapText="1"/>
    </xf>
    <xf numFmtId="0" fontId="61" fillId="4" borderId="9" xfId="4" applyFont="1" applyFill="1" applyBorder="1" applyAlignment="1">
      <alignment horizontal="left" vertical="center" wrapText="1"/>
    </xf>
    <xf numFmtId="166" fontId="62" fillId="4" borderId="7" xfId="11" applyFont="1" applyFill="1" applyBorder="1" applyAlignment="1" applyProtection="1">
      <alignment horizontal="center" vertical="center" wrapText="1"/>
    </xf>
    <xf numFmtId="166" fontId="62" fillId="7" borderId="7" xfId="11" applyFont="1" applyFill="1" applyBorder="1" applyAlignment="1" applyProtection="1">
      <alignment horizontal="center" vertical="center" wrapText="1"/>
    </xf>
    <xf numFmtId="3" fontId="63" fillId="9" borderId="7" xfId="0" applyNumberFormat="1" applyFont="1" applyFill="1" applyBorder="1" applyAlignment="1" applyProtection="1">
      <alignment horizontal="center" vertical="center"/>
      <protection locked="0"/>
    </xf>
    <xf numFmtId="0" fontId="64" fillId="0" borderId="7" xfId="0" applyFont="1" applyBorder="1" applyAlignment="1" applyProtection="1">
      <alignment horizontal="right"/>
      <protection locked="0"/>
    </xf>
    <xf numFmtId="44" fontId="22" fillId="0" borderId="0" xfId="0" applyNumberFormat="1" applyFont="1" applyProtection="1">
      <protection locked="0"/>
    </xf>
    <xf numFmtId="166" fontId="64" fillId="0" borderId="7" xfId="0" applyNumberFormat="1" applyFont="1" applyBorder="1" applyProtection="1">
      <protection locked="0"/>
    </xf>
    <xf numFmtId="0" fontId="45" fillId="0" borderId="28" xfId="0" applyFont="1" applyBorder="1" applyAlignment="1">
      <alignment horizontal="center" wrapText="1"/>
    </xf>
    <xf numFmtId="0" fontId="45" fillId="0" borderId="27" xfId="0" applyFont="1" applyBorder="1" applyAlignment="1">
      <alignment wrapText="1"/>
    </xf>
    <xf numFmtId="0" fontId="45" fillId="0" borderId="28" xfId="0" applyFont="1" applyBorder="1" applyAlignment="1">
      <alignment wrapText="1"/>
    </xf>
    <xf numFmtId="0" fontId="45" fillId="0" borderId="29" xfId="0" applyFont="1" applyBorder="1" applyAlignment="1">
      <alignment wrapText="1"/>
    </xf>
    <xf numFmtId="4" fontId="0" fillId="0" borderId="21" xfId="0" applyNumberFormat="1" applyBorder="1" applyAlignment="1">
      <alignment wrapText="1"/>
    </xf>
    <xf numFmtId="0" fontId="0" fillId="0" borderId="0" xfId="0" applyAlignment="1">
      <alignment horizontal="center"/>
    </xf>
    <xf numFmtId="4" fontId="46" fillId="0" borderId="7" xfId="14" applyNumberFormat="1" applyFont="1" applyBorder="1" applyAlignment="1">
      <alignment horizontal="center" vertical="center" wrapText="1"/>
    </xf>
    <xf numFmtId="0" fontId="66" fillId="4" borderId="8" xfId="4" applyFont="1" applyFill="1" applyBorder="1" applyAlignment="1">
      <alignment horizontal="justify" vertical="center" wrapText="1"/>
    </xf>
    <xf numFmtId="0" fontId="66" fillId="4" borderId="7" xfId="4" applyFont="1" applyFill="1" applyBorder="1" applyAlignment="1">
      <alignment horizontal="left" vertical="center" wrapText="1"/>
    </xf>
    <xf numFmtId="0" fontId="66" fillId="4" borderId="7" xfId="4" applyFont="1" applyFill="1" applyBorder="1" applyAlignment="1">
      <alignment horizontal="justify" vertical="center" wrapText="1"/>
    </xf>
    <xf numFmtId="166" fontId="25" fillId="4" borderId="7" xfId="11" applyFont="1" applyFill="1" applyBorder="1" applyAlignment="1" applyProtection="1">
      <alignment horizontal="center" vertical="center" wrapText="1"/>
    </xf>
    <xf numFmtId="9" fontId="67" fillId="7" borderId="7" xfId="0" applyNumberFormat="1" applyFont="1" applyFill="1" applyBorder="1" applyAlignment="1">
      <alignment horizontal="center" vertical="center"/>
    </xf>
    <xf numFmtId="166" fontId="25" fillId="7" borderId="7" xfId="11" applyFont="1" applyFill="1" applyBorder="1" applyAlignment="1" applyProtection="1">
      <alignment horizontal="center" vertical="center" wrapText="1"/>
    </xf>
    <xf numFmtId="3" fontId="68" fillId="9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4" fontId="0" fillId="0" borderId="28" xfId="0" applyNumberFormat="1" applyBorder="1" applyAlignment="1">
      <alignment wrapText="1"/>
    </xf>
    <xf numFmtId="167" fontId="41" fillId="0" borderId="20" xfId="14" applyNumberFormat="1" applyBorder="1"/>
    <xf numFmtId="9" fontId="41" fillId="0" borderId="20" xfId="18" applyFont="1" applyBorder="1" applyAlignment="1" applyProtection="1">
      <alignment wrapText="1"/>
    </xf>
    <xf numFmtId="4" fontId="41" fillId="0" borderId="20" xfId="14" applyNumberFormat="1" applyBorder="1" applyAlignment="1">
      <alignment wrapText="1"/>
    </xf>
    <xf numFmtId="167" fontId="41" fillId="0" borderId="24" xfId="14" applyNumberFormat="1" applyBorder="1"/>
    <xf numFmtId="0" fontId="23" fillId="8" borderId="14" xfId="19" applyFont="1" applyFill="1" applyBorder="1" applyAlignment="1" applyProtection="1">
      <alignment horizontal="center" vertical="center" wrapText="1"/>
      <protection locked="0"/>
    </xf>
    <xf numFmtId="0" fontId="23" fillId="8" borderId="19" xfId="19" applyFont="1" applyFill="1" applyBorder="1" applyAlignment="1" applyProtection="1">
      <alignment horizontal="center" vertical="center" wrapText="1"/>
      <protection locked="0"/>
    </xf>
    <xf numFmtId="0" fontId="23" fillId="8" borderId="7" xfId="19" applyFont="1" applyFill="1" applyBorder="1" applyAlignment="1" applyProtection="1">
      <alignment horizontal="center" vertical="center" wrapText="1"/>
      <protection locked="0"/>
    </xf>
    <xf numFmtId="0" fontId="40" fillId="9" borderId="7" xfId="19" applyFont="1" applyFill="1" applyBorder="1" applyAlignment="1" applyProtection="1">
      <alignment horizontal="center" vertical="center" wrapText="1"/>
      <protection locked="0"/>
    </xf>
    <xf numFmtId="0" fontId="16" fillId="4" borderId="7" xfId="15" applyFont="1" applyFill="1" applyBorder="1" applyAlignment="1">
      <alignment horizontal="left" vertical="justify" wrapText="1"/>
    </xf>
    <xf numFmtId="0" fontId="43" fillId="4" borderId="7" xfId="15" applyFont="1" applyFill="1" applyBorder="1" applyAlignment="1">
      <alignment horizontal="left" vertical="justify" wrapText="1"/>
    </xf>
    <xf numFmtId="0" fontId="23" fillId="3" borderId="11" xfId="19" applyFont="1" applyFill="1" applyBorder="1" applyAlignment="1" applyProtection="1">
      <alignment horizontal="center" vertical="center" wrapText="1"/>
      <protection locked="0"/>
    </xf>
    <xf numFmtId="0" fontId="23" fillId="3" borderId="6" xfId="19" applyFont="1" applyFill="1" applyBorder="1" applyAlignment="1" applyProtection="1">
      <alignment horizontal="center" vertical="center" wrapText="1"/>
      <protection locked="0"/>
    </xf>
    <xf numFmtId="0" fontId="23" fillId="8" borderId="11" xfId="19" applyFont="1" applyFill="1" applyBorder="1" applyAlignment="1" applyProtection="1">
      <alignment horizontal="center" vertical="center" wrapText="1"/>
      <protection locked="0"/>
    </xf>
    <xf numFmtId="0" fontId="10" fillId="0" borderId="3" xfId="19" applyFont="1" applyBorder="1" applyAlignment="1" applyProtection="1">
      <alignment horizontal="left" vertical="center"/>
      <protection locked="0"/>
    </xf>
    <xf numFmtId="0" fontId="10" fillId="0" borderId="16" xfId="19" applyFont="1" applyBorder="1" applyAlignment="1" applyProtection="1">
      <alignment horizontal="left" vertical="center"/>
      <protection locked="0"/>
    </xf>
    <xf numFmtId="0" fontId="14" fillId="3" borderId="10" xfId="19" applyFont="1" applyFill="1" applyBorder="1" applyAlignment="1" applyProtection="1">
      <alignment horizontal="center" vertical="center" wrapText="1"/>
      <protection locked="0"/>
    </xf>
    <xf numFmtId="0" fontId="14" fillId="3" borderId="5" xfId="19" applyFont="1" applyFill="1" applyBorder="1" applyAlignment="1" applyProtection="1">
      <alignment horizontal="center" vertical="center" wrapText="1"/>
      <protection locked="0"/>
    </xf>
    <xf numFmtId="0" fontId="20" fillId="0" borderId="14" xfId="4" applyFont="1" applyBorder="1" applyAlignment="1" applyProtection="1">
      <alignment horizontal="left" vertical="justify" wrapText="1"/>
      <protection locked="0"/>
    </xf>
    <xf numFmtId="0" fontId="20" fillId="0" borderId="18" xfId="4" applyFont="1" applyBorder="1" applyAlignment="1" applyProtection="1">
      <alignment horizontal="left" vertical="justify" wrapText="1"/>
      <protection locked="0"/>
    </xf>
    <xf numFmtId="0" fontId="13" fillId="0" borderId="0" xfId="19" applyFont="1" applyAlignment="1" applyProtection="1">
      <alignment horizontal="left" vertical="center"/>
      <protection locked="0"/>
    </xf>
    <xf numFmtId="0" fontId="20" fillId="0" borderId="15" xfId="4" applyFont="1" applyBorder="1" applyAlignment="1" applyProtection="1">
      <alignment horizontal="left" vertical="center" wrapText="1"/>
      <protection locked="0"/>
    </xf>
    <xf numFmtId="0" fontId="20" fillId="0" borderId="20" xfId="4" applyFont="1" applyBorder="1" applyAlignment="1" applyProtection="1">
      <alignment horizontal="left" vertical="center" wrapText="1"/>
      <protection locked="0"/>
    </xf>
    <xf numFmtId="0" fontId="20" fillId="0" borderId="15" xfId="4" applyFont="1" applyBorder="1" applyAlignment="1" applyProtection="1">
      <alignment horizontal="left" vertical="justify" wrapText="1"/>
      <protection locked="0"/>
    </xf>
    <xf numFmtId="0" fontId="20" fillId="0" borderId="20" xfId="4" applyFont="1" applyBorder="1" applyAlignment="1" applyProtection="1">
      <alignment horizontal="left" vertical="justify" wrapText="1"/>
      <protection locked="0"/>
    </xf>
    <xf numFmtId="0" fontId="23" fillId="3" borderId="7" xfId="19" applyFont="1" applyFill="1" applyBorder="1" applyAlignment="1" applyProtection="1">
      <alignment horizontal="center" vertical="center" wrapText="1"/>
      <protection locked="0"/>
    </xf>
    <xf numFmtId="0" fontId="14" fillId="3" borderId="7" xfId="19" applyFont="1" applyFill="1" applyBorder="1" applyAlignment="1" applyProtection="1">
      <alignment horizontal="center" vertical="center" wrapText="1"/>
      <protection locked="0"/>
    </xf>
    <xf numFmtId="0" fontId="39" fillId="0" borderId="7" xfId="15" applyFont="1" applyBorder="1" applyAlignment="1" applyProtection="1">
      <alignment horizontal="right"/>
      <protection locked="0"/>
    </xf>
    <xf numFmtId="0" fontId="10" fillId="0" borderId="2" xfId="19" applyFont="1" applyBorder="1" applyAlignment="1" applyProtection="1">
      <alignment horizontal="left" vertical="center"/>
      <protection locked="0"/>
    </xf>
    <xf numFmtId="0" fontId="40" fillId="9" borderId="7" xfId="1" applyFont="1" applyFill="1" applyBorder="1" applyAlignment="1" applyProtection="1">
      <alignment horizontal="center" vertical="center" wrapText="1"/>
      <protection locked="0"/>
    </xf>
    <xf numFmtId="0" fontId="43" fillId="4" borderId="7" xfId="0" applyFont="1" applyFill="1" applyBorder="1" applyAlignment="1">
      <alignment horizontal="left" vertical="justify" wrapText="1"/>
    </xf>
    <xf numFmtId="0" fontId="13" fillId="0" borderId="0" xfId="1" applyFont="1" applyAlignment="1" applyProtection="1">
      <alignment horizontal="left" vertical="center"/>
      <protection locked="0"/>
    </xf>
    <xf numFmtId="0" fontId="23" fillId="8" borderId="7" xfId="1" applyFont="1" applyFill="1" applyBorder="1" applyAlignment="1" applyProtection="1">
      <alignment horizontal="center" vertical="center" wrapText="1"/>
      <protection locked="0"/>
    </xf>
    <xf numFmtId="0" fontId="23" fillId="8" borderId="14" xfId="1" applyFont="1" applyFill="1" applyBorder="1" applyAlignment="1" applyProtection="1">
      <alignment horizontal="center" vertical="center" wrapText="1"/>
      <protection locked="0"/>
    </xf>
    <xf numFmtId="0" fontId="23" fillId="8" borderId="19" xfId="1" applyFont="1" applyFill="1" applyBorder="1" applyAlignment="1" applyProtection="1">
      <alignment horizontal="center" vertical="center" wrapText="1"/>
      <protection locked="0"/>
    </xf>
    <xf numFmtId="0" fontId="23" fillId="8" borderId="11" xfId="1" applyFont="1" applyFill="1" applyBorder="1" applyAlignment="1" applyProtection="1">
      <alignment horizontal="center" vertical="center" wrapText="1"/>
      <protection locked="0"/>
    </xf>
    <xf numFmtId="0" fontId="10" fillId="0" borderId="3" xfId="1" applyFont="1" applyBorder="1" applyAlignment="1" applyProtection="1">
      <alignment horizontal="left" vertical="center"/>
      <protection locked="0"/>
    </xf>
    <xf numFmtId="0" fontId="10" fillId="0" borderId="16" xfId="1" applyFont="1" applyBorder="1" applyAlignment="1" applyProtection="1">
      <alignment horizontal="left" vertical="center"/>
      <protection locked="0"/>
    </xf>
    <xf numFmtId="0" fontId="23" fillId="3" borderId="11" xfId="1" applyFont="1" applyFill="1" applyBorder="1" applyAlignment="1" applyProtection="1">
      <alignment horizontal="center" vertical="center" wrapText="1"/>
      <protection locked="0"/>
    </xf>
    <xf numFmtId="0" fontId="23" fillId="3" borderId="6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4" fillId="3" borderId="10" xfId="1" applyFont="1" applyFill="1" applyBorder="1" applyAlignment="1" applyProtection="1">
      <alignment horizontal="center" vertical="center" wrapText="1"/>
      <protection locked="0"/>
    </xf>
    <xf numFmtId="0" fontId="14" fillId="3" borderId="5" xfId="1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left" vertical="center"/>
      <protection locked="0"/>
    </xf>
    <xf numFmtId="0" fontId="16" fillId="4" borderId="7" xfId="0" applyFont="1" applyFill="1" applyBorder="1" applyAlignment="1">
      <alignment horizontal="left" vertical="justify" wrapText="1"/>
    </xf>
    <xf numFmtId="0" fontId="23" fillId="3" borderId="7" xfId="1" applyFont="1" applyFill="1" applyBorder="1" applyAlignment="1" applyProtection="1">
      <alignment horizontal="center" vertical="center" wrapText="1"/>
      <protection locked="0"/>
    </xf>
    <xf numFmtId="0" fontId="14" fillId="3" borderId="7" xfId="1" applyFont="1" applyFill="1" applyBorder="1" applyAlignment="1" applyProtection="1">
      <alignment horizontal="center" vertical="center" wrapText="1"/>
      <protection locked="0"/>
    </xf>
    <xf numFmtId="0" fontId="43" fillId="4" borderId="7" xfId="0" applyFont="1" applyFill="1" applyBorder="1" applyAlignment="1">
      <alignment horizontal="left" vertical="center" wrapText="1"/>
    </xf>
    <xf numFmtId="0" fontId="39" fillId="0" borderId="15" xfId="15" applyFont="1" applyBorder="1" applyAlignment="1" applyProtection="1">
      <alignment horizontal="center"/>
      <protection locked="0"/>
    </xf>
    <xf numFmtId="0" fontId="39" fillId="0" borderId="20" xfId="15" applyFont="1" applyBorder="1" applyAlignment="1" applyProtection="1">
      <alignment horizontal="center"/>
      <protection locked="0"/>
    </xf>
    <xf numFmtId="0" fontId="39" fillId="0" borderId="24" xfId="15" applyFont="1" applyBorder="1" applyAlignment="1" applyProtection="1">
      <alignment horizontal="center"/>
      <protection locked="0"/>
    </xf>
    <xf numFmtId="0" fontId="23" fillId="8" borderId="6" xfId="1" applyFont="1" applyFill="1" applyBorder="1" applyAlignment="1" applyProtection="1">
      <alignment horizontal="center" vertical="center" wrapText="1"/>
      <protection locked="0"/>
    </xf>
    <xf numFmtId="0" fontId="9" fillId="9" borderId="9" xfId="14" applyFont="1" applyFill="1" applyBorder="1" applyAlignment="1" applyProtection="1">
      <alignment horizontal="center" vertical="center" wrapText="1"/>
      <protection locked="0"/>
    </xf>
    <xf numFmtId="0" fontId="9" fillId="9" borderId="6" xfId="14" applyFont="1" applyFill="1" applyBorder="1" applyAlignment="1" applyProtection="1">
      <alignment horizontal="center" vertical="center" wrapText="1"/>
      <protection locked="0"/>
    </xf>
    <xf numFmtId="0" fontId="42" fillId="0" borderId="22" xfId="14" applyFont="1" applyBorder="1" applyAlignment="1" applyProtection="1">
      <alignment horizontal="center" vertical="center"/>
      <protection locked="0"/>
    </xf>
    <xf numFmtId="0" fontId="42" fillId="0" borderId="23" xfId="14" applyFont="1" applyBorder="1" applyAlignment="1" applyProtection="1">
      <alignment horizontal="center" vertical="center"/>
      <protection locked="0"/>
    </xf>
    <xf numFmtId="0" fontId="39" fillId="0" borderId="7" xfId="15" applyFont="1" applyBorder="1" applyAlignment="1" applyProtection="1">
      <alignment horizontal="center"/>
      <protection locked="0"/>
    </xf>
    <xf numFmtId="0" fontId="52" fillId="12" borderId="7" xfId="15" applyFont="1" applyFill="1" applyBorder="1" applyAlignment="1" applyProtection="1">
      <alignment horizontal="right"/>
      <protection locked="0"/>
    </xf>
    <xf numFmtId="0" fontId="9" fillId="9" borderId="7" xfId="14" applyFont="1" applyFill="1" applyBorder="1" applyAlignment="1" applyProtection="1">
      <alignment horizontal="center" vertical="center" wrapText="1"/>
      <protection locked="0"/>
    </xf>
    <xf numFmtId="0" fontId="41" fillId="0" borderId="0" xfId="14" applyAlignment="1" applyProtection="1">
      <alignment wrapText="1"/>
      <protection locked="0"/>
    </xf>
  </cellXfs>
  <cellStyles count="21">
    <cellStyle name="Currency 2" xfId="11" xr:uid="{14E02353-4616-40D7-96F6-2170954B7190}"/>
    <cellStyle name="Currency 2 2" xfId="17" xr:uid="{D72B1F51-336D-4B57-8474-2D30C6898482}"/>
    <cellStyle name="Currency 2 2 2" xfId="20" xr:uid="{F9FC33EE-74CA-4131-8CF6-6B3CE0F05559}"/>
    <cellStyle name="Currency 3" xfId="2" xr:uid="{715BA177-35B1-4D1C-BDF6-18893E49EBA5}"/>
    <cellStyle name="Currency 3 2" xfId="7" xr:uid="{916EA877-618D-4EBB-9525-430FFD2BF417}"/>
    <cellStyle name="Normal" xfId="0" builtinId="0"/>
    <cellStyle name="Normal 2" xfId="9" xr:uid="{CE24CAFD-8022-4F5E-A36A-C10672EDCFF3}"/>
    <cellStyle name="Normal 2 2 2" xfId="4" xr:uid="{C0684C7A-CE70-498D-8B62-FEB449DAC06F}"/>
    <cellStyle name="Normal 3" xfId="1" xr:uid="{EF90D043-42F7-4A4E-8670-7E4C6AD00FDD}"/>
    <cellStyle name="Normal 3 2" xfId="6" xr:uid="{C479DA07-8BEF-466D-BBCE-16E6E2802B39}"/>
    <cellStyle name="Normal 3 3" xfId="16" xr:uid="{C4BCD070-DE4A-43E2-A89F-FDCCE2244F30}"/>
    <cellStyle name="Normal 3 3 2" xfId="19" xr:uid="{0C91914A-92BE-4640-83FF-49602C606E02}"/>
    <cellStyle name="Normal 4" xfId="14" xr:uid="{6F1388F9-8A6B-40AB-B51D-296FCE0ED3F5}"/>
    <cellStyle name="Normal 5" xfId="15" xr:uid="{98E92798-9F1E-4996-AD37-86D731F738CC}"/>
    <cellStyle name="Note 2" xfId="3" xr:uid="{3D9C6F37-6E17-4EE3-91ED-7DDACDBA10FB}"/>
    <cellStyle name="Note 2 2" xfId="8" xr:uid="{84AECD21-CD36-4D32-A890-A176481ED7C5}"/>
    <cellStyle name="Note 3" xfId="10" xr:uid="{59B38A17-69B3-4CAB-9965-A50B7011BDFC}"/>
    <cellStyle name="Percent" xfId="13" builtinId="5"/>
    <cellStyle name="Percent 2" xfId="5" xr:uid="{7A88D9C7-05E4-4225-8FF9-F16BAC116572}"/>
    <cellStyle name="Percent 3" xfId="12" xr:uid="{5FAEED77-6569-4426-BF6B-00F6ED08CB32}"/>
    <cellStyle name="Percent 4" xfId="18" xr:uid="{96033A92-6D5F-4E91-8225-6F1C9F5DBB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banovaa\Desktop\&#1082;&#1072;&#1083;&#1100;&#1082;&#1091;&#1083;&#1103;&#1090;&#1086;&#1088;&#1099;\Rebates%20Calculator%20(EA%20EAS%20SCE)%20-%2001Oct-%20FY%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Spec EA EAS SCE"/>
      <sheetName val="Summary EA EAS SCE"/>
      <sheetName val="Summary EA EAS SCE eng"/>
      <sheetName val="Rebates description"/>
      <sheetName val="Spec CSP"/>
      <sheetName val="Summary CSP"/>
      <sheetName val="Product list"/>
      <sheetName val="Local"/>
      <sheetName val="Rebates Calculator (EA EAS SCE)"/>
    </sheetNames>
    <sheetDataSet>
      <sheetData sheetId="0">
        <row r="7">
          <cell r="B7" t="str">
            <v>New/Renewal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3A98-7396-4BB8-BDA0-6D3F074879BE}">
  <sheetPr>
    <tabColor rgb="FF00B050"/>
  </sheetPr>
  <dimension ref="A1:V402"/>
  <sheetViews>
    <sheetView zoomScale="70" zoomScaleNormal="70" workbookViewId="0">
      <selection activeCell="O17" sqref="O17"/>
    </sheetView>
  </sheetViews>
  <sheetFormatPr defaultColWidth="8.6640625" defaultRowHeight="15"/>
  <cols>
    <col min="1" max="1" width="13.5546875" style="108" customWidth="1"/>
    <col min="2" max="2" width="19.5546875" style="108" customWidth="1"/>
    <col min="3" max="3" width="14.6640625" style="108" customWidth="1"/>
    <col min="4" max="7" width="8.6640625" style="108"/>
    <col min="8" max="8" width="16.6640625" style="108" customWidth="1"/>
    <col min="9" max="15" width="12.5546875" style="108" customWidth="1"/>
    <col min="16" max="17" width="11.6640625" style="109" customWidth="1"/>
    <col min="18" max="19" width="22.5546875" style="108" customWidth="1"/>
    <col min="20" max="20" width="11.44140625" style="108" bestFit="1" customWidth="1"/>
    <col min="21" max="22" width="22.5546875" style="108" customWidth="1"/>
    <col min="23" max="16384" width="8.6640625" style="108"/>
  </cols>
  <sheetData>
    <row r="1" spans="1:22" ht="15.6">
      <c r="A1" s="177" t="s">
        <v>0</v>
      </c>
    </row>
    <row r="3" spans="1:22" ht="22.8">
      <c r="A3" s="178"/>
      <c r="B3" s="178"/>
      <c r="C3" s="178"/>
      <c r="D3" s="178"/>
      <c r="E3" s="178"/>
    </row>
    <row r="4" spans="1:22" ht="15.6" thickBot="1"/>
    <row r="5" spans="1:22" ht="16.2" thickBot="1">
      <c r="A5" s="130" t="s">
        <v>1</v>
      </c>
      <c r="B5" s="255" t="s">
        <v>2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2"/>
      <c r="Q5" s="176"/>
    </row>
    <row r="6" spans="1:22" ht="13.2">
      <c r="A6" s="132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</row>
    <row r="7" spans="1:22" ht="13.2">
      <c r="A7" s="133"/>
      <c r="B7" s="247" t="s">
        <v>3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134"/>
    </row>
    <row r="8" spans="1:22" ht="45" customHeight="1">
      <c r="A8" s="243" t="s">
        <v>4</v>
      </c>
      <c r="B8" s="238" t="s">
        <v>5</v>
      </c>
      <c r="C8" s="238" t="s">
        <v>6</v>
      </c>
      <c r="D8" s="238" t="s">
        <v>7</v>
      </c>
      <c r="E8" s="238" t="s">
        <v>8</v>
      </c>
      <c r="F8" s="238" t="s">
        <v>9</v>
      </c>
      <c r="G8" s="238" t="s">
        <v>10</v>
      </c>
      <c r="H8" s="238" t="s">
        <v>11</v>
      </c>
      <c r="I8" s="232" t="s">
        <v>12</v>
      </c>
      <c r="J8" s="233"/>
      <c r="K8" s="240" t="s">
        <v>13</v>
      </c>
      <c r="L8" s="232" t="s">
        <v>14</v>
      </c>
      <c r="M8" s="233"/>
      <c r="N8" s="232" t="s">
        <v>15</v>
      </c>
      <c r="O8" s="233"/>
      <c r="P8" s="235" t="s">
        <v>16</v>
      </c>
      <c r="Q8" s="235" t="s">
        <v>17</v>
      </c>
      <c r="R8" s="232" t="s">
        <v>18</v>
      </c>
      <c r="S8" s="233"/>
      <c r="U8" s="232" t="s">
        <v>19</v>
      </c>
      <c r="V8" s="233"/>
    </row>
    <row r="9" spans="1:22" ht="31.5" customHeight="1">
      <c r="A9" s="244"/>
      <c r="B9" s="239"/>
      <c r="C9" s="239"/>
      <c r="D9" s="239"/>
      <c r="E9" s="239"/>
      <c r="F9" s="239"/>
      <c r="G9" s="239"/>
      <c r="H9" s="239"/>
      <c r="I9" s="135" t="s">
        <v>20</v>
      </c>
      <c r="J9" s="135" t="s">
        <v>21</v>
      </c>
      <c r="K9" s="240"/>
      <c r="L9" s="135" t="s">
        <v>20</v>
      </c>
      <c r="M9" s="135" t="s">
        <v>22</v>
      </c>
      <c r="N9" s="135" t="s">
        <v>20</v>
      </c>
      <c r="O9" s="135" t="s">
        <v>22</v>
      </c>
      <c r="P9" s="235"/>
      <c r="Q9" s="235"/>
      <c r="R9" s="135" t="s">
        <v>20</v>
      </c>
      <c r="S9" s="136" t="s">
        <v>22</v>
      </c>
      <c r="U9" s="135" t="s">
        <v>20</v>
      </c>
      <c r="V9" s="136" t="s">
        <v>22</v>
      </c>
    </row>
    <row r="10" spans="1:22" ht="36">
      <c r="A10" s="2" t="s">
        <v>23</v>
      </c>
      <c r="B10" s="3" t="s">
        <v>24</v>
      </c>
      <c r="C10" s="4" t="s">
        <v>25</v>
      </c>
      <c r="D10" s="5" t="s">
        <v>26</v>
      </c>
      <c r="E10" s="5" t="s">
        <v>27</v>
      </c>
      <c r="F10" s="5" t="s">
        <v>28</v>
      </c>
      <c r="G10" s="4" t="s">
        <v>29</v>
      </c>
      <c r="H10" s="5" t="s">
        <v>30</v>
      </c>
      <c r="I10" s="137">
        <v>23.38</v>
      </c>
      <c r="J10" s="137">
        <f>ROUND(I10*1.22,2)</f>
        <v>28.52</v>
      </c>
      <c r="K10" s="110" t="s">
        <v>31</v>
      </c>
      <c r="L10" s="138">
        <f>ROUND(M10/1.22,2)</f>
        <v>16.079999999999998</v>
      </c>
      <c r="M10" s="138">
        <f>O10/12</f>
        <v>19.6175</v>
      </c>
      <c r="N10" s="138">
        <f t="shared" ref="N10" si="0">ROUND(O10/1.22,2)</f>
        <v>192.96</v>
      </c>
      <c r="O10" s="138">
        <v>235.41</v>
      </c>
      <c r="P10" s="111"/>
      <c r="Q10" s="111">
        <v>12</v>
      </c>
      <c r="R10" s="137">
        <f>N10*P10/12*Q10</f>
        <v>0</v>
      </c>
      <c r="S10" s="137">
        <f>R10*1.22</f>
        <v>0</v>
      </c>
      <c r="T10" s="126"/>
      <c r="U10" s="137">
        <f>IF(Q10=3,R10*4,R10)</f>
        <v>0</v>
      </c>
      <c r="V10" s="137">
        <f>U10*1.22</f>
        <v>0</v>
      </c>
    </row>
    <row r="11" spans="1:22">
      <c r="A11" s="236" t="s">
        <v>32</v>
      </c>
      <c r="B11" s="236"/>
      <c r="C11" s="236"/>
      <c r="D11" s="236"/>
      <c r="E11" s="236"/>
      <c r="F11" s="236"/>
      <c r="G11" s="236"/>
      <c r="H11" s="236"/>
      <c r="I11" s="112"/>
      <c r="J11" s="113"/>
      <c r="K11" s="114"/>
      <c r="L11" s="114"/>
      <c r="M11" s="114"/>
      <c r="N11" s="114"/>
      <c r="O11" s="114"/>
      <c r="P11" s="115">
        <f>SUM(P10)</f>
        <v>0</v>
      </c>
      <c r="Q11" s="115"/>
      <c r="R11" s="116">
        <f>SUM(R10)</f>
        <v>0</v>
      </c>
      <c r="S11" s="116">
        <f>SUM(S10)</f>
        <v>0</v>
      </c>
      <c r="U11" s="116">
        <f>SUM(U10)</f>
        <v>0</v>
      </c>
      <c r="V11" s="116">
        <f>SUM(V10)</f>
        <v>0</v>
      </c>
    </row>
    <row r="13" spans="1:22" ht="13.2">
      <c r="A13" s="133"/>
      <c r="B13" s="247" t="s">
        <v>33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134"/>
    </row>
    <row r="14" spans="1:22" ht="45" customHeight="1">
      <c r="A14" s="243" t="s">
        <v>4</v>
      </c>
      <c r="B14" s="238" t="s">
        <v>5</v>
      </c>
      <c r="C14" s="238" t="s">
        <v>6</v>
      </c>
      <c r="D14" s="238" t="s">
        <v>7</v>
      </c>
      <c r="E14" s="238" t="s">
        <v>8</v>
      </c>
      <c r="F14" s="238" t="s">
        <v>9</v>
      </c>
      <c r="G14" s="238" t="s">
        <v>10</v>
      </c>
      <c r="H14" s="238" t="s">
        <v>11</v>
      </c>
      <c r="I14" s="232" t="s">
        <v>34</v>
      </c>
      <c r="J14" s="233"/>
      <c r="K14" s="240" t="s">
        <v>35</v>
      </c>
      <c r="L14" s="232" t="s">
        <v>36</v>
      </c>
      <c r="M14" s="233"/>
      <c r="N14" s="232" t="s">
        <v>37</v>
      </c>
      <c r="O14" s="233"/>
      <c r="P14" s="235" t="s">
        <v>16</v>
      </c>
      <c r="Q14" s="235" t="s">
        <v>17</v>
      </c>
      <c r="R14" s="232" t="s">
        <v>18</v>
      </c>
      <c r="S14" s="233"/>
      <c r="U14" s="232" t="s">
        <v>18</v>
      </c>
      <c r="V14" s="233"/>
    </row>
    <row r="15" spans="1:22" ht="31.5" customHeight="1">
      <c r="A15" s="244"/>
      <c r="B15" s="239"/>
      <c r="C15" s="239"/>
      <c r="D15" s="239"/>
      <c r="E15" s="239"/>
      <c r="F15" s="239"/>
      <c r="G15" s="239"/>
      <c r="H15" s="239"/>
      <c r="I15" s="135" t="s">
        <v>20</v>
      </c>
      <c r="J15" s="135" t="s">
        <v>22</v>
      </c>
      <c r="K15" s="240"/>
      <c r="L15" s="135" t="s">
        <v>20</v>
      </c>
      <c r="M15" s="135" t="s">
        <v>22</v>
      </c>
      <c r="N15" s="135" t="s">
        <v>20</v>
      </c>
      <c r="O15" s="135" t="s">
        <v>22</v>
      </c>
      <c r="P15" s="235"/>
      <c r="Q15" s="235"/>
      <c r="R15" s="135" t="s">
        <v>20</v>
      </c>
      <c r="S15" s="136" t="s">
        <v>22</v>
      </c>
      <c r="U15" s="135" t="s">
        <v>20</v>
      </c>
      <c r="V15" s="136" t="s">
        <v>22</v>
      </c>
    </row>
    <row r="16" spans="1:22" ht="24">
      <c r="A16" s="2" t="s">
        <v>38</v>
      </c>
      <c r="B16" s="3" t="s">
        <v>39</v>
      </c>
      <c r="C16" s="5" t="s">
        <v>40</v>
      </c>
      <c r="D16" s="5" t="s">
        <v>26</v>
      </c>
      <c r="E16" s="5" t="s">
        <v>27</v>
      </c>
      <c r="F16" s="5" t="s">
        <v>41</v>
      </c>
      <c r="G16" s="4" t="s">
        <v>42</v>
      </c>
      <c r="H16" s="5" t="s">
        <v>43</v>
      </c>
      <c r="I16" s="137">
        <v>127</v>
      </c>
      <c r="J16" s="137">
        <f>ROUND(I16*1.22,2)</f>
        <v>154.94</v>
      </c>
      <c r="K16" s="110" t="s">
        <v>31</v>
      </c>
      <c r="L16" s="138">
        <f>ROUND(M16/1.22,2)</f>
        <v>79.099999999999994</v>
      </c>
      <c r="M16" s="138">
        <f>O16</f>
        <v>96.5</v>
      </c>
      <c r="N16" s="138">
        <f t="shared" ref="N16:N18" si="1">ROUND(O16/1.22,2)</f>
        <v>79.099999999999994</v>
      </c>
      <c r="O16" s="138">
        <v>96.5</v>
      </c>
      <c r="P16" s="111"/>
      <c r="Q16" s="117" t="s">
        <v>44</v>
      </c>
      <c r="R16" s="137">
        <f t="shared" ref="R16:R19" si="2">N16*P16</f>
        <v>0</v>
      </c>
      <c r="S16" s="137">
        <f t="shared" ref="S16:S19" si="3">R16*1.22</f>
        <v>0</v>
      </c>
      <c r="U16" s="137">
        <f t="shared" ref="U16:U19" si="4">IF(Q16=3,R16*4,R16)</f>
        <v>0</v>
      </c>
      <c r="V16" s="137">
        <f t="shared" ref="V16:V19" si="5">U16*1.22</f>
        <v>0</v>
      </c>
    </row>
    <row r="17" spans="1:22" ht="24">
      <c r="A17" s="2" t="s">
        <v>45</v>
      </c>
      <c r="B17" s="3" t="s">
        <v>46</v>
      </c>
      <c r="C17" s="5" t="s">
        <v>40</v>
      </c>
      <c r="D17" s="5" t="s">
        <v>26</v>
      </c>
      <c r="E17" s="5" t="s">
        <v>27</v>
      </c>
      <c r="F17" s="5" t="s">
        <v>41</v>
      </c>
      <c r="G17" s="4" t="s">
        <v>42</v>
      </c>
      <c r="H17" s="5" t="s">
        <v>43</v>
      </c>
      <c r="I17" s="137">
        <v>57</v>
      </c>
      <c r="J17" s="137">
        <f>ROUND(I17*1.22,2)</f>
        <v>69.540000000000006</v>
      </c>
      <c r="K17" s="110" t="s">
        <v>31</v>
      </c>
      <c r="L17" s="138">
        <f t="shared" ref="L17:L18" si="6">ROUND(M17/1.22,2)</f>
        <v>33.17</v>
      </c>
      <c r="M17" s="138">
        <f>O17</f>
        <v>40.47</v>
      </c>
      <c r="N17" s="138">
        <f>ROUND(O17/1.22,2)</f>
        <v>33.17</v>
      </c>
      <c r="O17" s="138">
        <v>40.47</v>
      </c>
      <c r="P17" s="111"/>
      <c r="Q17" s="117" t="s">
        <v>44</v>
      </c>
      <c r="R17" s="137">
        <f>N17*P17</f>
        <v>0</v>
      </c>
      <c r="S17" s="137">
        <f t="shared" si="3"/>
        <v>0</v>
      </c>
      <c r="U17" s="137">
        <f t="shared" si="4"/>
        <v>0</v>
      </c>
      <c r="V17" s="137">
        <f t="shared" si="5"/>
        <v>0</v>
      </c>
    </row>
    <row r="18" spans="1:22" ht="24">
      <c r="A18" s="2" t="s">
        <v>47</v>
      </c>
      <c r="B18" s="3" t="s">
        <v>48</v>
      </c>
      <c r="C18" s="5" t="s">
        <v>40</v>
      </c>
      <c r="D18" s="5" t="s">
        <v>26</v>
      </c>
      <c r="E18" s="5" t="s">
        <v>27</v>
      </c>
      <c r="F18" s="5" t="s">
        <v>41</v>
      </c>
      <c r="G18" s="4" t="s">
        <v>42</v>
      </c>
      <c r="H18" s="5" t="s">
        <v>43</v>
      </c>
      <c r="I18" s="137">
        <v>49</v>
      </c>
      <c r="J18" s="137">
        <f>ROUND(I18*1.22,2)</f>
        <v>59.78</v>
      </c>
      <c r="K18" s="110" t="s">
        <v>31</v>
      </c>
      <c r="L18" s="138">
        <f t="shared" si="6"/>
        <v>30.44</v>
      </c>
      <c r="M18" s="138">
        <f>O18</f>
        <v>37.14</v>
      </c>
      <c r="N18" s="138">
        <f t="shared" si="1"/>
        <v>30.44</v>
      </c>
      <c r="O18" s="138">
        <v>37.14</v>
      </c>
      <c r="P18" s="111"/>
      <c r="Q18" s="117" t="s">
        <v>44</v>
      </c>
      <c r="R18" s="137">
        <f t="shared" si="2"/>
        <v>0</v>
      </c>
      <c r="S18" s="137">
        <f t="shared" si="3"/>
        <v>0</v>
      </c>
      <c r="U18" s="137">
        <f t="shared" si="4"/>
        <v>0</v>
      </c>
      <c r="V18" s="137">
        <f t="shared" si="5"/>
        <v>0</v>
      </c>
    </row>
    <row r="19" spans="1:22" ht="24">
      <c r="A19" s="2" t="s">
        <v>49</v>
      </c>
      <c r="B19" s="3" t="s">
        <v>50</v>
      </c>
      <c r="C19" s="5" t="s">
        <v>40</v>
      </c>
      <c r="D19" s="5" t="s">
        <v>26</v>
      </c>
      <c r="E19" s="5" t="s">
        <v>27</v>
      </c>
      <c r="F19" s="5" t="s">
        <v>41</v>
      </c>
      <c r="G19" s="4" t="s">
        <v>42</v>
      </c>
      <c r="H19" s="5" t="s">
        <v>43</v>
      </c>
      <c r="I19" s="137">
        <v>64</v>
      </c>
      <c r="J19" s="137">
        <f>ROUND(I19*1.22,2)</f>
        <v>78.08</v>
      </c>
      <c r="K19" s="110" t="s">
        <v>31</v>
      </c>
      <c r="L19" s="138">
        <f>ROUND(M19/1.22,2)</f>
        <v>45.03</v>
      </c>
      <c r="M19" s="138">
        <f>O19</f>
        <v>54.94</v>
      </c>
      <c r="N19" s="138">
        <f>ROUND(O19/1.22,2)</f>
        <v>45.03</v>
      </c>
      <c r="O19" s="138">
        <v>54.94</v>
      </c>
      <c r="P19" s="111"/>
      <c r="Q19" s="117" t="s">
        <v>44</v>
      </c>
      <c r="R19" s="137">
        <f t="shared" si="2"/>
        <v>0</v>
      </c>
      <c r="S19" s="137">
        <f t="shared" si="3"/>
        <v>0</v>
      </c>
      <c r="U19" s="137">
        <f t="shared" si="4"/>
        <v>0</v>
      </c>
      <c r="V19" s="137">
        <f t="shared" si="5"/>
        <v>0</v>
      </c>
    </row>
    <row r="20" spans="1:22">
      <c r="A20" s="236" t="s">
        <v>32</v>
      </c>
      <c r="B20" s="236"/>
      <c r="C20" s="236"/>
      <c r="D20" s="236"/>
      <c r="E20" s="236"/>
      <c r="F20" s="236"/>
      <c r="G20" s="236"/>
      <c r="H20" s="236"/>
      <c r="I20" s="112"/>
      <c r="J20" s="113"/>
      <c r="K20" s="114"/>
      <c r="L20" s="114"/>
      <c r="M20" s="114"/>
      <c r="N20" s="114"/>
      <c r="O20" s="114"/>
      <c r="P20" s="115">
        <f>SUM(P16:P19)</f>
        <v>0</v>
      </c>
      <c r="Q20" s="115"/>
      <c r="R20" s="116">
        <f>SUM(R16:R19)</f>
        <v>0</v>
      </c>
      <c r="S20" s="116">
        <f>SUM(S16:S19)</f>
        <v>0</v>
      </c>
      <c r="U20" s="116">
        <f>SUM(U16:U19)</f>
        <v>0</v>
      </c>
      <c r="V20" s="116">
        <f>SUM(V16:V19)</f>
        <v>0</v>
      </c>
    </row>
    <row r="21" spans="1:22">
      <c r="A21" s="139"/>
      <c r="B21" s="140"/>
      <c r="C21" s="140"/>
      <c r="D21" s="140"/>
    </row>
    <row r="22" spans="1:22" ht="13.2">
      <c r="A22" s="133"/>
      <c r="B22" s="247" t="s">
        <v>51</v>
      </c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134"/>
    </row>
    <row r="23" spans="1:22" ht="45" customHeight="1">
      <c r="A23" s="243" t="s">
        <v>4</v>
      </c>
      <c r="B23" s="243" t="s">
        <v>5</v>
      </c>
      <c r="C23" s="238" t="s">
        <v>6</v>
      </c>
      <c r="D23" s="238" t="s">
        <v>7</v>
      </c>
      <c r="E23" s="238" t="s">
        <v>8</v>
      </c>
      <c r="F23" s="238" t="s">
        <v>9</v>
      </c>
      <c r="G23" s="238" t="s">
        <v>10</v>
      </c>
      <c r="H23" s="238" t="s">
        <v>11</v>
      </c>
      <c r="I23" s="232" t="s">
        <v>34</v>
      </c>
      <c r="J23" s="233"/>
      <c r="K23" s="240" t="s">
        <v>35</v>
      </c>
      <c r="L23" s="232" t="s">
        <v>36</v>
      </c>
      <c r="M23" s="233"/>
      <c r="N23" s="232" t="s">
        <v>37</v>
      </c>
      <c r="O23" s="233"/>
      <c r="P23" s="235" t="s">
        <v>16</v>
      </c>
      <c r="Q23" s="235" t="s">
        <v>17</v>
      </c>
      <c r="R23" s="232" t="s">
        <v>18</v>
      </c>
      <c r="S23" s="233"/>
      <c r="U23" s="232" t="s">
        <v>18</v>
      </c>
      <c r="V23" s="233"/>
    </row>
    <row r="24" spans="1:22" ht="31.5" customHeight="1">
      <c r="A24" s="244"/>
      <c r="B24" s="244"/>
      <c r="C24" s="239"/>
      <c r="D24" s="239"/>
      <c r="E24" s="239"/>
      <c r="F24" s="239"/>
      <c r="G24" s="239"/>
      <c r="H24" s="239"/>
      <c r="I24" s="135" t="s">
        <v>20</v>
      </c>
      <c r="J24" s="135" t="s">
        <v>22</v>
      </c>
      <c r="K24" s="240"/>
      <c r="L24" s="135" t="s">
        <v>20</v>
      </c>
      <c r="M24" s="135" t="s">
        <v>22</v>
      </c>
      <c r="N24" s="135" t="s">
        <v>20</v>
      </c>
      <c r="O24" s="135" t="s">
        <v>22</v>
      </c>
      <c r="P24" s="235"/>
      <c r="Q24" s="235"/>
      <c r="R24" s="135" t="s">
        <v>20</v>
      </c>
      <c r="S24" s="136" t="s">
        <v>22</v>
      </c>
      <c r="U24" s="135" t="s">
        <v>20</v>
      </c>
      <c r="V24" s="136" t="s">
        <v>22</v>
      </c>
    </row>
    <row r="25" spans="1:22" ht="36">
      <c r="A25" s="2" t="s">
        <v>52</v>
      </c>
      <c r="B25" s="3" t="s">
        <v>53</v>
      </c>
      <c r="C25" s="5" t="s">
        <v>25</v>
      </c>
      <c r="D25" s="5" t="s">
        <v>26</v>
      </c>
      <c r="E25" s="5" t="s">
        <v>27</v>
      </c>
      <c r="F25" s="5" t="s">
        <v>28</v>
      </c>
      <c r="G25" s="4" t="s">
        <v>29</v>
      </c>
      <c r="H25" s="5" t="s">
        <v>30</v>
      </c>
      <c r="I25" s="137">
        <v>7.1</v>
      </c>
      <c r="J25" s="137">
        <f>ROUND(I25*1.22,2)</f>
        <v>8.66</v>
      </c>
      <c r="K25" s="110" t="s">
        <v>31</v>
      </c>
      <c r="L25" s="138">
        <f>M25/1.22</f>
        <v>5.9952185792349724</v>
      </c>
      <c r="M25" s="138">
        <f>O25/12</f>
        <v>7.314166666666666</v>
      </c>
      <c r="N25" s="138">
        <f t="shared" ref="N25:N27" si="7">ROUND(O25/1.22,2)</f>
        <v>71.94</v>
      </c>
      <c r="O25" s="138">
        <v>87.77</v>
      </c>
      <c r="P25" s="111"/>
      <c r="Q25" s="111">
        <v>12</v>
      </c>
      <c r="R25" s="137">
        <f>N25*P25/12*Q25</f>
        <v>0</v>
      </c>
      <c r="S25" s="137">
        <f>R25*1.22</f>
        <v>0</v>
      </c>
      <c r="U25" s="137">
        <f t="shared" ref="U25:U27" si="8">IF(Q25=3,R25*4,R25)</f>
        <v>0</v>
      </c>
      <c r="V25" s="137">
        <f t="shared" ref="V25:V27" si="9">U25*1.22</f>
        <v>0</v>
      </c>
    </row>
    <row r="26" spans="1:22" ht="24">
      <c r="A26" s="2" t="s">
        <v>54</v>
      </c>
      <c r="B26" s="3" t="s">
        <v>55</v>
      </c>
      <c r="C26" s="5" t="s">
        <v>40</v>
      </c>
      <c r="D26" s="5" t="s">
        <v>26</v>
      </c>
      <c r="E26" s="5" t="s">
        <v>27</v>
      </c>
      <c r="F26" s="5" t="s">
        <v>28</v>
      </c>
      <c r="G26" s="4" t="s">
        <v>29</v>
      </c>
      <c r="H26" s="5" t="s">
        <v>30</v>
      </c>
      <c r="I26" s="137">
        <v>4.0999999999999996</v>
      </c>
      <c r="J26" s="137">
        <f>ROUND(I26*1.22,2)</f>
        <v>5</v>
      </c>
      <c r="K26" s="110" t="s">
        <v>31</v>
      </c>
      <c r="L26" s="138">
        <f>M26/1.22</f>
        <v>2.9665300546448088</v>
      </c>
      <c r="M26" s="138">
        <f>O26/12</f>
        <v>3.6191666666666666</v>
      </c>
      <c r="N26" s="138">
        <f t="shared" si="7"/>
        <v>35.6</v>
      </c>
      <c r="O26" s="138">
        <v>43.43</v>
      </c>
      <c r="P26" s="111"/>
      <c r="Q26" s="111">
        <v>12</v>
      </c>
      <c r="R26" s="137">
        <f>N26*P26/12*Q26</f>
        <v>0</v>
      </c>
      <c r="S26" s="137">
        <f>R26*1.22</f>
        <v>0</v>
      </c>
      <c r="U26" s="137">
        <f t="shared" si="8"/>
        <v>0</v>
      </c>
      <c r="V26" s="137">
        <f t="shared" si="9"/>
        <v>0</v>
      </c>
    </row>
    <row r="27" spans="1:22" ht="24">
      <c r="A27" s="2" t="s">
        <v>49</v>
      </c>
      <c r="B27" s="3" t="s">
        <v>50</v>
      </c>
      <c r="C27" s="5" t="s">
        <v>40</v>
      </c>
      <c r="D27" s="5" t="s">
        <v>26</v>
      </c>
      <c r="E27" s="5" t="s">
        <v>27</v>
      </c>
      <c r="F27" s="5" t="s">
        <v>41</v>
      </c>
      <c r="G27" s="4" t="s">
        <v>42</v>
      </c>
      <c r="H27" s="5" t="s">
        <v>43</v>
      </c>
      <c r="I27" s="137">
        <v>64</v>
      </c>
      <c r="J27" s="137">
        <f>ROUND(I27*1.22,2)</f>
        <v>78.08</v>
      </c>
      <c r="K27" s="110" t="s">
        <v>31</v>
      </c>
      <c r="L27" s="138">
        <f t="shared" ref="L27" si="10">ROUND(M27/1.22,2)</f>
        <v>45.03</v>
      </c>
      <c r="M27" s="138">
        <f>O27</f>
        <v>54.94</v>
      </c>
      <c r="N27" s="138">
        <f t="shared" si="7"/>
        <v>45.03</v>
      </c>
      <c r="O27" s="138">
        <v>54.94</v>
      </c>
      <c r="P27" s="111"/>
      <c r="Q27" s="117" t="s">
        <v>44</v>
      </c>
      <c r="R27" s="137">
        <f t="shared" ref="R27" si="11">N27*P27</f>
        <v>0</v>
      </c>
      <c r="S27" s="137">
        <f t="shared" ref="S27" si="12">R27*1.22</f>
        <v>0</v>
      </c>
      <c r="U27" s="137">
        <f t="shared" si="8"/>
        <v>0</v>
      </c>
      <c r="V27" s="137">
        <f t="shared" si="9"/>
        <v>0</v>
      </c>
    </row>
    <row r="28" spans="1:22">
      <c r="A28" s="236" t="s">
        <v>32</v>
      </c>
      <c r="B28" s="236"/>
      <c r="C28" s="236"/>
      <c r="D28" s="236"/>
      <c r="E28" s="236"/>
      <c r="F28" s="236"/>
      <c r="G28" s="236"/>
      <c r="H28" s="236"/>
      <c r="I28" s="112"/>
      <c r="J28" s="113"/>
      <c r="K28" s="114"/>
      <c r="L28" s="114"/>
      <c r="M28" s="114"/>
      <c r="N28" s="114"/>
      <c r="O28" s="114"/>
      <c r="P28" s="118">
        <f>SUM(P25:P27)</f>
        <v>0</v>
      </c>
      <c r="Q28" s="118"/>
      <c r="R28" s="116">
        <f>SUM(R25:R27)</f>
        <v>0</v>
      </c>
      <c r="S28" s="116">
        <f>SUM(S25:S27)</f>
        <v>0</v>
      </c>
      <c r="U28" s="116">
        <f>SUM(U25:U27)</f>
        <v>0</v>
      </c>
      <c r="V28" s="116">
        <f>SUM(V25:V27)</f>
        <v>0</v>
      </c>
    </row>
    <row r="29" spans="1:22">
      <c r="A29" s="139"/>
      <c r="B29" s="140"/>
      <c r="C29" s="140"/>
      <c r="D29" s="140"/>
      <c r="P29" s="119"/>
      <c r="Q29" s="119"/>
    </row>
    <row r="30" spans="1:22" ht="13.2">
      <c r="A30" s="133"/>
      <c r="B30" s="247" t="s">
        <v>56</v>
      </c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134"/>
    </row>
    <row r="31" spans="1:22" ht="45" customHeight="1">
      <c r="A31" s="243" t="s">
        <v>4</v>
      </c>
      <c r="B31" s="238" t="s">
        <v>5</v>
      </c>
      <c r="C31" s="238" t="s">
        <v>6</v>
      </c>
      <c r="D31" s="238" t="s">
        <v>7</v>
      </c>
      <c r="E31" s="238" t="s">
        <v>8</v>
      </c>
      <c r="F31" s="238" t="s">
        <v>9</v>
      </c>
      <c r="G31" s="238" t="s">
        <v>10</v>
      </c>
      <c r="H31" s="238" t="s">
        <v>11</v>
      </c>
      <c r="I31" s="232" t="s">
        <v>34</v>
      </c>
      <c r="J31" s="233"/>
      <c r="K31" s="240" t="s">
        <v>35</v>
      </c>
      <c r="L31" s="232" t="s">
        <v>36</v>
      </c>
      <c r="M31" s="233"/>
      <c r="N31" s="232" t="s">
        <v>37</v>
      </c>
      <c r="O31" s="233"/>
      <c r="P31" s="235" t="s">
        <v>16</v>
      </c>
      <c r="Q31" s="235" t="s">
        <v>17</v>
      </c>
      <c r="R31" s="232" t="s">
        <v>18</v>
      </c>
      <c r="S31" s="233"/>
      <c r="U31" s="232" t="s">
        <v>18</v>
      </c>
      <c r="V31" s="233"/>
    </row>
    <row r="32" spans="1:22" ht="31.5" customHeight="1">
      <c r="A32" s="244"/>
      <c r="B32" s="239"/>
      <c r="C32" s="239"/>
      <c r="D32" s="239"/>
      <c r="E32" s="239"/>
      <c r="F32" s="239"/>
      <c r="G32" s="239"/>
      <c r="H32" s="239"/>
      <c r="I32" s="135" t="s">
        <v>20</v>
      </c>
      <c r="J32" s="135" t="s">
        <v>22</v>
      </c>
      <c r="K32" s="240"/>
      <c r="L32" s="135" t="s">
        <v>20</v>
      </c>
      <c r="M32" s="135" t="s">
        <v>22</v>
      </c>
      <c r="N32" s="135" t="s">
        <v>20</v>
      </c>
      <c r="O32" s="135" t="s">
        <v>22</v>
      </c>
      <c r="P32" s="235"/>
      <c r="Q32" s="235"/>
      <c r="R32" s="135" t="s">
        <v>20</v>
      </c>
      <c r="S32" s="136" t="s">
        <v>22</v>
      </c>
      <c r="U32" s="135" t="s">
        <v>20</v>
      </c>
      <c r="V32" s="136" t="s">
        <v>22</v>
      </c>
    </row>
    <row r="33" spans="1:22" ht="24">
      <c r="A33" s="2" t="s">
        <v>57</v>
      </c>
      <c r="B33" s="3" t="s">
        <v>58</v>
      </c>
      <c r="C33" s="5" t="s">
        <v>25</v>
      </c>
      <c r="D33" s="5" t="s">
        <v>26</v>
      </c>
      <c r="E33" s="5" t="s">
        <v>27</v>
      </c>
      <c r="F33" s="5" t="s">
        <v>28</v>
      </c>
      <c r="G33" s="4" t="s">
        <v>29</v>
      </c>
      <c r="H33" s="5" t="s">
        <v>30</v>
      </c>
      <c r="I33" s="137">
        <v>15.17</v>
      </c>
      <c r="J33" s="137">
        <f>ROUND(I33*1.22,2)</f>
        <v>18.510000000000002</v>
      </c>
      <c r="K33" s="110" t="s">
        <v>31</v>
      </c>
      <c r="L33" s="138">
        <f>M33/1.22</f>
        <v>10.430327868852459</v>
      </c>
      <c r="M33" s="138">
        <f>O33/12</f>
        <v>12.725</v>
      </c>
      <c r="N33" s="138">
        <f t="shared" ref="N33:N35" si="13">ROUND(O33/1.22,2)</f>
        <v>125.16</v>
      </c>
      <c r="O33" s="138">
        <v>152.69999999999999</v>
      </c>
      <c r="P33" s="111"/>
      <c r="Q33" s="111">
        <v>12</v>
      </c>
      <c r="R33" s="137">
        <f>N33*P33/12*Q33</f>
        <v>0</v>
      </c>
      <c r="S33" s="137">
        <f>R33*1.22</f>
        <v>0</v>
      </c>
      <c r="U33" s="137">
        <f t="shared" ref="U33:U35" si="14">IF(Q33=3,R33*4,R33)</f>
        <v>0</v>
      </c>
      <c r="V33" s="137">
        <f t="shared" ref="V33:V35" si="15">U33*1.22</f>
        <v>0</v>
      </c>
    </row>
    <row r="34" spans="1:22" ht="24">
      <c r="A34" s="2" t="s">
        <v>54</v>
      </c>
      <c r="B34" s="3" t="s">
        <v>55</v>
      </c>
      <c r="C34" s="5" t="s">
        <v>40</v>
      </c>
      <c r="D34" s="5" t="s">
        <v>26</v>
      </c>
      <c r="E34" s="5" t="s">
        <v>27</v>
      </c>
      <c r="F34" s="5" t="s">
        <v>28</v>
      </c>
      <c r="G34" s="4" t="s">
        <v>29</v>
      </c>
      <c r="H34" s="5" t="s">
        <v>30</v>
      </c>
      <c r="I34" s="137">
        <v>4.0999999999999996</v>
      </c>
      <c r="J34" s="137">
        <f>ROUND(I34*1.22,2)</f>
        <v>5</v>
      </c>
      <c r="K34" s="110" t="s">
        <v>31</v>
      </c>
      <c r="L34" s="138">
        <f>M34/1.22</f>
        <v>2.9665300546448088</v>
      </c>
      <c r="M34" s="138">
        <f>O34/12</f>
        <v>3.6191666666666666</v>
      </c>
      <c r="N34" s="138">
        <f t="shared" si="13"/>
        <v>35.6</v>
      </c>
      <c r="O34" s="138">
        <v>43.43</v>
      </c>
      <c r="P34" s="111"/>
      <c r="Q34" s="111">
        <v>12</v>
      </c>
      <c r="R34" s="137">
        <f>N34*P34/12*Q34</f>
        <v>0</v>
      </c>
      <c r="S34" s="137">
        <f>R34*1.22</f>
        <v>0</v>
      </c>
      <c r="U34" s="137">
        <f t="shared" si="14"/>
        <v>0</v>
      </c>
      <c r="V34" s="137">
        <f t="shared" si="15"/>
        <v>0</v>
      </c>
    </row>
    <row r="35" spans="1:22" ht="36">
      <c r="A35" s="2" t="s">
        <v>59</v>
      </c>
      <c r="B35" s="3" t="s">
        <v>60</v>
      </c>
      <c r="C35" s="5" t="s">
        <v>40</v>
      </c>
      <c r="D35" s="5" t="s">
        <v>26</v>
      </c>
      <c r="E35" s="5" t="s">
        <v>27</v>
      </c>
      <c r="F35" s="5" t="s">
        <v>28</v>
      </c>
      <c r="G35" s="4" t="s">
        <v>29</v>
      </c>
      <c r="H35" s="5" t="s">
        <v>30</v>
      </c>
      <c r="I35" s="137">
        <v>1.81</v>
      </c>
      <c r="J35" s="137">
        <f>ROUND(I35*1.22,2)</f>
        <v>2.21</v>
      </c>
      <c r="K35" s="110" t="s">
        <v>31</v>
      </c>
      <c r="L35" s="138">
        <f>M35/1.22</f>
        <v>1.1338797814207653</v>
      </c>
      <c r="M35" s="138">
        <f>O35/12</f>
        <v>1.3833333333333335</v>
      </c>
      <c r="N35" s="138">
        <f t="shared" si="13"/>
        <v>13.61</v>
      </c>
      <c r="O35" s="138">
        <v>16.600000000000001</v>
      </c>
      <c r="P35" s="111"/>
      <c r="Q35" s="111">
        <v>12</v>
      </c>
      <c r="R35" s="137">
        <f>N35*P35/12*Q35</f>
        <v>0</v>
      </c>
      <c r="S35" s="137">
        <f>R35*1.22</f>
        <v>0</v>
      </c>
      <c r="U35" s="137">
        <f t="shared" si="14"/>
        <v>0</v>
      </c>
      <c r="V35" s="137">
        <f t="shared" si="15"/>
        <v>0</v>
      </c>
    </row>
    <row r="36" spans="1:22">
      <c r="A36" s="236" t="s">
        <v>32</v>
      </c>
      <c r="B36" s="236"/>
      <c r="C36" s="236"/>
      <c r="D36" s="236"/>
      <c r="E36" s="236"/>
      <c r="F36" s="236"/>
      <c r="G36" s="236"/>
      <c r="H36" s="236"/>
      <c r="I36" s="112"/>
      <c r="J36" s="113"/>
      <c r="K36" s="114"/>
      <c r="L36" s="114"/>
      <c r="M36" s="114"/>
      <c r="N36" s="114"/>
      <c r="O36" s="114"/>
      <c r="P36" s="115">
        <f>SUM(P33:P35)</f>
        <v>0</v>
      </c>
      <c r="Q36" s="115"/>
      <c r="R36" s="116">
        <f>SUM(R33:R35)</f>
        <v>0</v>
      </c>
      <c r="S36" s="116">
        <f>SUM(S33:S35)</f>
        <v>0</v>
      </c>
      <c r="U36" s="116">
        <f>SUM(U33:U35)</f>
        <v>0</v>
      </c>
      <c r="V36" s="116">
        <f>SUM(V33:V35)</f>
        <v>0</v>
      </c>
    </row>
    <row r="37" spans="1:22">
      <c r="A37" s="139"/>
      <c r="B37" s="140"/>
      <c r="C37" s="140"/>
      <c r="D37" s="140"/>
    </row>
    <row r="38" spans="1:22" ht="13.2">
      <c r="A38" s="133"/>
      <c r="B38" s="247" t="s">
        <v>61</v>
      </c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134"/>
    </row>
    <row r="39" spans="1:22" ht="45" customHeight="1">
      <c r="A39" s="253" t="s">
        <v>4</v>
      </c>
      <c r="B39" s="252" t="s">
        <v>5</v>
      </c>
      <c r="C39" s="252" t="s">
        <v>6</v>
      </c>
      <c r="D39" s="252" t="s">
        <v>7</v>
      </c>
      <c r="E39" s="252" t="s">
        <v>8</v>
      </c>
      <c r="F39" s="252" t="s">
        <v>9</v>
      </c>
      <c r="G39" s="252" t="s">
        <v>10</v>
      </c>
      <c r="H39" s="252" t="s">
        <v>11</v>
      </c>
      <c r="I39" s="234" t="s">
        <v>34</v>
      </c>
      <c r="J39" s="234"/>
      <c r="K39" s="234" t="s">
        <v>35</v>
      </c>
      <c r="L39" s="234" t="s">
        <v>36</v>
      </c>
      <c r="M39" s="234"/>
      <c r="N39" s="234" t="s">
        <v>37</v>
      </c>
      <c r="O39" s="234"/>
      <c r="P39" s="235" t="s">
        <v>16</v>
      </c>
      <c r="Q39" s="235" t="s">
        <v>17</v>
      </c>
      <c r="R39" s="234" t="s">
        <v>18</v>
      </c>
      <c r="S39" s="234"/>
      <c r="U39" s="234" t="s">
        <v>18</v>
      </c>
      <c r="V39" s="234"/>
    </row>
    <row r="40" spans="1:22" ht="31.5" customHeight="1">
      <c r="A40" s="253"/>
      <c r="B40" s="252"/>
      <c r="C40" s="252"/>
      <c r="D40" s="252"/>
      <c r="E40" s="252"/>
      <c r="F40" s="252"/>
      <c r="G40" s="252"/>
      <c r="H40" s="252"/>
      <c r="I40" s="135" t="s">
        <v>20</v>
      </c>
      <c r="J40" s="141" t="s">
        <v>22</v>
      </c>
      <c r="K40" s="234"/>
      <c r="L40" s="135" t="s">
        <v>20</v>
      </c>
      <c r="M40" s="141" t="s">
        <v>22</v>
      </c>
      <c r="N40" s="135" t="s">
        <v>20</v>
      </c>
      <c r="O40" s="141" t="s">
        <v>22</v>
      </c>
      <c r="P40" s="235"/>
      <c r="Q40" s="235"/>
      <c r="R40" s="135" t="s">
        <v>20</v>
      </c>
      <c r="S40" s="142" t="s">
        <v>22</v>
      </c>
      <c r="U40" s="135" t="s">
        <v>20</v>
      </c>
      <c r="V40" s="142" t="s">
        <v>22</v>
      </c>
    </row>
    <row r="41" spans="1:22" ht="13.2">
      <c r="A41" s="55"/>
      <c r="B41" s="250" t="s">
        <v>62</v>
      </c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80"/>
      <c r="Q41" s="103"/>
    </row>
    <row r="42" spans="1:22" ht="24">
      <c r="A42" s="2" t="s">
        <v>63</v>
      </c>
      <c r="B42" s="3" t="s">
        <v>64</v>
      </c>
      <c r="C42" s="5" t="s">
        <v>40</v>
      </c>
      <c r="D42" s="5" t="s">
        <v>26</v>
      </c>
      <c r="E42" s="5" t="s">
        <v>27</v>
      </c>
      <c r="F42" s="5" t="s">
        <v>41</v>
      </c>
      <c r="G42" s="4" t="s">
        <v>42</v>
      </c>
      <c r="H42" s="5" t="s">
        <v>43</v>
      </c>
      <c r="I42" s="137">
        <v>134</v>
      </c>
      <c r="J42" s="137">
        <f>ROUND(I42*1.22,2)</f>
        <v>163.47999999999999</v>
      </c>
      <c r="K42" s="110" t="s">
        <v>31</v>
      </c>
      <c r="L42" s="138">
        <f>ROUND(M42/1.22,2)</f>
        <v>94.4</v>
      </c>
      <c r="M42" s="138">
        <f>O42</f>
        <v>115.17</v>
      </c>
      <c r="N42" s="138">
        <f t="shared" ref="N42:N55" si="16">ROUND(O42/1.22,2)</f>
        <v>94.4</v>
      </c>
      <c r="O42" s="138">
        <v>115.17</v>
      </c>
      <c r="P42" s="111"/>
      <c r="Q42" s="117" t="s">
        <v>44</v>
      </c>
      <c r="R42" s="137">
        <f t="shared" ref="R42" si="17">N42*P42</f>
        <v>0</v>
      </c>
      <c r="S42" s="137">
        <f t="shared" ref="S42:S45" si="18">R42*1.22</f>
        <v>0</v>
      </c>
      <c r="U42" s="137">
        <f t="shared" ref="U42:U45" si="19">IF(Q42=3,R42*4,R42)</f>
        <v>0</v>
      </c>
      <c r="V42" s="137">
        <f t="shared" ref="V42:V45" si="20">U42*1.22</f>
        <v>0</v>
      </c>
    </row>
    <row r="43" spans="1:22" ht="36">
      <c r="A43" s="2" t="s">
        <v>52</v>
      </c>
      <c r="B43" s="3" t="s">
        <v>53</v>
      </c>
      <c r="C43" s="5" t="s">
        <v>25</v>
      </c>
      <c r="D43" s="5" t="s">
        <v>26</v>
      </c>
      <c r="E43" s="5" t="s">
        <v>27</v>
      </c>
      <c r="F43" s="5" t="s">
        <v>28</v>
      </c>
      <c r="G43" s="4" t="s">
        <v>29</v>
      </c>
      <c r="H43" s="5" t="s">
        <v>30</v>
      </c>
      <c r="I43" s="137">
        <v>7.1</v>
      </c>
      <c r="J43" s="137">
        <f>ROUND(I43*1.22,2)</f>
        <v>8.66</v>
      </c>
      <c r="K43" s="110" t="s">
        <v>31</v>
      </c>
      <c r="L43" s="138">
        <f t="shared" ref="L43:L45" si="21">M43/1.22</f>
        <v>5.9952185792349724</v>
      </c>
      <c r="M43" s="138">
        <f t="shared" ref="M43:M45" si="22">O43/12</f>
        <v>7.314166666666666</v>
      </c>
      <c r="N43" s="138">
        <f t="shared" si="16"/>
        <v>71.94</v>
      </c>
      <c r="O43" s="138">
        <v>87.77</v>
      </c>
      <c r="P43" s="111"/>
      <c r="Q43" s="111">
        <v>12</v>
      </c>
      <c r="R43" s="137">
        <f t="shared" ref="R43:R45" si="23">N43*P43/12*Q43</f>
        <v>0</v>
      </c>
      <c r="S43" s="137">
        <f t="shared" si="18"/>
        <v>0</v>
      </c>
      <c r="U43" s="137">
        <f t="shared" si="19"/>
        <v>0</v>
      </c>
      <c r="V43" s="137">
        <f t="shared" si="20"/>
        <v>0</v>
      </c>
    </row>
    <row r="44" spans="1:22" ht="24">
      <c r="A44" s="2" t="s">
        <v>57</v>
      </c>
      <c r="B44" s="3" t="s">
        <v>58</v>
      </c>
      <c r="C44" s="5" t="s">
        <v>25</v>
      </c>
      <c r="D44" s="5" t="s">
        <v>26</v>
      </c>
      <c r="E44" s="5" t="s">
        <v>27</v>
      </c>
      <c r="F44" s="5" t="s">
        <v>28</v>
      </c>
      <c r="G44" s="4" t="s">
        <v>29</v>
      </c>
      <c r="H44" s="5" t="s">
        <v>30</v>
      </c>
      <c r="I44" s="137">
        <v>15.17</v>
      </c>
      <c r="J44" s="137">
        <f>ROUND(I44*1.22,2)</f>
        <v>18.510000000000002</v>
      </c>
      <c r="K44" s="110" t="s">
        <v>31</v>
      </c>
      <c r="L44" s="138">
        <f t="shared" si="21"/>
        <v>10.430327868852459</v>
      </c>
      <c r="M44" s="138">
        <f>O44/12</f>
        <v>12.725</v>
      </c>
      <c r="N44" s="138">
        <f t="shared" si="16"/>
        <v>125.16</v>
      </c>
      <c r="O44" s="138">
        <v>152.69999999999999</v>
      </c>
      <c r="P44" s="111"/>
      <c r="Q44" s="111">
        <v>12</v>
      </c>
      <c r="R44" s="137">
        <f>N44*P44/12*Q44</f>
        <v>0</v>
      </c>
      <c r="S44" s="137">
        <f t="shared" si="18"/>
        <v>0</v>
      </c>
      <c r="U44" s="137">
        <f t="shared" si="19"/>
        <v>0</v>
      </c>
      <c r="V44" s="137">
        <f t="shared" si="20"/>
        <v>0</v>
      </c>
    </row>
    <row r="45" spans="1:22" ht="24">
      <c r="A45" s="2" t="s">
        <v>65</v>
      </c>
      <c r="B45" s="3" t="s">
        <v>66</v>
      </c>
      <c r="C45" s="5" t="s">
        <v>25</v>
      </c>
      <c r="D45" s="5" t="s">
        <v>26</v>
      </c>
      <c r="E45" s="5" t="s">
        <v>27</v>
      </c>
      <c r="F45" s="5" t="s">
        <v>28</v>
      </c>
      <c r="G45" s="4" t="s">
        <v>29</v>
      </c>
      <c r="H45" s="5" t="s">
        <v>30</v>
      </c>
      <c r="I45" s="137">
        <v>4.58</v>
      </c>
      <c r="J45" s="137">
        <f>ROUND(I45*1.22,2)</f>
        <v>5.59</v>
      </c>
      <c r="K45" s="110" t="s">
        <v>31</v>
      </c>
      <c r="L45" s="138">
        <f t="shared" si="21"/>
        <v>3.3715846994535519</v>
      </c>
      <c r="M45" s="138">
        <f t="shared" si="22"/>
        <v>4.1133333333333333</v>
      </c>
      <c r="N45" s="138">
        <f t="shared" si="16"/>
        <v>40.46</v>
      </c>
      <c r="O45" s="138">
        <v>49.36</v>
      </c>
      <c r="P45" s="111"/>
      <c r="Q45" s="111">
        <v>12</v>
      </c>
      <c r="R45" s="137">
        <f t="shared" si="23"/>
        <v>0</v>
      </c>
      <c r="S45" s="137">
        <f t="shared" si="18"/>
        <v>0</v>
      </c>
      <c r="U45" s="137">
        <f t="shared" si="19"/>
        <v>0</v>
      </c>
      <c r="V45" s="137">
        <f t="shared" si="20"/>
        <v>0</v>
      </c>
    </row>
    <row r="46" spans="1:22" ht="13.2">
      <c r="A46" s="56"/>
      <c r="B46" s="250" t="s">
        <v>67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82"/>
      <c r="Q46" s="104"/>
    </row>
    <row r="47" spans="1:22" ht="24">
      <c r="A47" s="2" t="s">
        <v>68</v>
      </c>
      <c r="B47" s="3" t="s">
        <v>69</v>
      </c>
      <c r="C47" s="5" t="s">
        <v>40</v>
      </c>
      <c r="D47" s="5" t="s">
        <v>26</v>
      </c>
      <c r="E47" s="5" t="s">
        <v>27</v>
      </c>
      <c r="F47" s="5" t="s">
        <v>41</v>
      </c>
      <c r="G47" s="4" t="s">
        <v>42</v>
      </c>
      <c r="H47" s="5" t="s">
        <v>43</v>
      </c>
      <c r="I47" s="137">
        <v>60</v>
      </c>
      <c r="J47" s="137">
        <f>ROUND(I47*1.22,2)</f>
        <v>73.2</v>
      </c>
      <c r="K47" s="110" t="s">
        <v>31</v>
      </c>
      <c r="L47" s="138">
        <f>ROUND(M47/1.22,2)</f>
        <v>42.45</v>
      </c>
      <c r="M47" s="138">
        <f>O47</f>
        <v>51.79</v>
      </c>
      <c r="N47" s="138">
        <f t="shared" si="16"/>
        <v>42.45</v>
      </c>
      <c r="O47" s="138">
        <v>51.79</v>
      </c>
      <c r="P47" s="111"/>
      <c r="Q47" s="117" t="s">
        <v>44</v>
      </c>
      <c r="R47" s="137">
        <f t="shared" ref="R47" si="24">N47*P47</f>
        <v>0</v>
      </c>
      <c r="S47" s="137">
        <f t="shared" ref="S47:S48" si="25">R47*1.22</f>
        <v>0</v>
      </c>
      <c r="U47" s="137">
        <f t="shared" ref="U47:U48" si="26">IF(Q47=3,R47*4,R47)</f>
        <v>0</v>
      </c>
      <c r="V47" s="137">
        <f t="shared" ref="V47:V48" si="27">U47*1.22</f>
        <v>0</v>
      </c>
    </row>
    <row r="48" spans="1:22" ht="24">
      <c r="A48" s="2" t="s">
        <v>70</v>
      </c>
      <c r="B48" s="3" t="s">
        <v>71</v>
      </c>
      <c r="C48" s="5" t="s">
        <v>40</v>
      </c>
      <c r="D48" s="5" t="s">
        <v>26</v>
      </c>
      <c r="E48" s="5" t="s">
        <v>27</v>
      </c>
      <c r="F48" s="5" t="s">
        <v>28</v>
      </c>
      <c r="G48" s="4" t="s">
        <v>29</v>
      </c>
      <c r="H48" s="5" t="s">
        <v>30</v>
      </c>
      <c r="I48" s="137">
        <v>4.3</v>
      </c>
      <c r="J48" s="137">
        <f>ROUND(I48*1.22,2)</f>
        <v>5.25</v>
      </c>
      <c r="K48" s="110" t="s">
        <v>31</v>
      </c>
      <c r="L48" s="138">
        <f t="shared" ref="L48" si="28">M48/1.22</f>
        <v>3.1188524590163933</v>
      </c>
      <c r="M48" s="138">
        <f t="shared" ref="M48" si="29">O48/12</f>
        <v>3.8049999999999997</v>
      </c>
      <c r="N48" s="138">
        <f t="shared" si="16"/>
        <v>37.43</v>
      </c>
      <c r="O48" s="138">
        <v>45.66</v>
      </c>
      <c r="P48" s="111"/>
      <c r="Q48" s="111">
        <v>12</v>
      </c>
      <c r="R48" s="137">
        <f t="shared" ref="R48" si="30">N48*P48/12*Q48</f>
        <v>0</v>
      </c>
      <c r="S48" s="137">
        <f t="shared" si="25"/>
        <v>0</v>
      </c>
      <c r="U48" s="137">
        <f t="shared" si="26"/>
        <v>0</v>
      </c>
      <c r="V48" s="137">
        <f t="shared" si="27"/>
        <v>0</v>
      </c>
    </row>
    <row r="49" spans="1:22" ht="12.6" customHeight="1">
      <c r="A49" s="56"/>
      <c r="B49" s="248" t="s">
        <v>72</v>
      </c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83"/>
      <c r="Q49" s="105"/>
    </row>
    <row r="50" spans="1:22" ht="24">
      <c r="A50" s="2" t="s">
        <v>73</v>
      </c>
      <c r="B50" s="3" t="s">
        <v>74</v>
      </c>
      <c r="C50" s="5" t="s">
        <v>40</v>
      </c>
      <c r="D50" s="5" t="s">
        <v>26</v>
      </c>
      <c r="E50" s="5" t="s">
        <v>27</v>
      </c>
      <c r="F50" s="5" t="s">
        <v>41</v>
      </c>
      <c r="G50" s="4" t="s">
        <v>42</v>
      </c>
      <c r="H50" s="5" t="s">
        <v>43</v>
      </c>
      <c r="I50" s="137">
        <v>67</v>
      </c>
      <c r="J50" s="137">
        <f t="shared" ref="J50:J55" si="31">ROUND(I50*1.22,2)</f>
        <v>81.739999999999995</v>
      </c>
      <c r="K50" s="110" t="s">
        <v>31</v>
      </c>
      <c r="L50" s="138">
        <f>ROUND(M50/1.22,2)</f>
        <v>47.41</v>
      </c>
      <c r="M50" s="138">
        <f>O50</f>
        <v>57.84</v>
      </c>
      <c r="N50" s="138">
        <f t="shared" si="16"/>
        <v>47.41</v>
      </c>
      <c r="O50" s="138">
        <v>57.84</v>
      </c>
      <c r="P50" s="111"/>
      <c r="Q50" s="117" t="s">
        <v>44</v>
      </c>
      <c r="R50" s="137">
        <f t="shared" ref="R50:R55" si="32">N50*P50</f>
        <v>0</v>
      </c>
      <c r="S50" s="137">
        <f t="shared" ref="S50:S55" si="33">R50*1.22</f>
        <v>0</v>
      </c>
      <c r="U50" s="137">
        <f t="shared" ref="U50:U55" si="34">IF(Q50=3,R50*4,R50)</f>
        <v>0</v>
      </c>
      <c r="V50" s="137">
        <f t="shared" ref="V50:V55" si="35">U50*1.22</f>
        <v>0</v>
      </c>
    </row>
    <row r="51" spans="1:22" ht="24">
      <c r="A51" s="2" t="s">
        <v>75</v>
      </c>
      <c r="B51" s="3" t="s">
        <v>76</v>
      </c>
      <c r="C51" s="5" t="s">
        <v>40</v>
      </c>
      <c r="D51" s="5" t="s">
        <v>26</v>
      </c>
      <c r="E51" s="5" t="s">
        <v>27</v>
      </c>
      <c r="F51" s="5" t="s">
        <v>41</v>
      </c>
      <c r="G51" s="4" t="s">
        <v>42</v>
      </c>
      <c r="H51" s="5" t="s">
        <v>43</v>
      </c>
      <c r="I51" s="137">
        <v>52</v>
      </c>
      <c r="J51" s="137">
        <f t="shared" si="31"/>
        <v>63.44</v>
      </c>
      <c r="K51" s="110" t="s">
        <v>31</v>
      </c>
      <c r="L51" s="138">
        <f>ROUND(M51/1.22,2)</f>
        <v>36.46</v>
      </c>
      <c r="M51" s="138">
        <f>O51</f>
        <v>44.48</v>
      </c>
      <c r="N51" s="138">
        <f t="shared" si="16"/>
        <v>36.46</v>
      </c>
      <c r="O51" s="138">
        <v>44.48</v>
      </c>
      <c r="P51" s="111"/>
      <c r="Q51" s="117" t="s">
        <v>44</v>
      </c>
      <c r="R51" s="137">
        <f t="shared" si="32"/>
        <v>0</v>
      </c>
      <c r="S51" s="137">
        <f t="shared" si="33"/>
        <v>0</v>
      </c>
      <c r="U51" s="137">
        <f t="shared" si="34"/>
        <v>0</v>
      </c>
      <c r="V51" s="137">
        <f t="shared" si="35"/>
        <v>0</v>
      </c>
    </row>
    <row r="52" spans="1:22" ht="36">
      <c r="A52" s="2" t="s">
        <v>77</v>
      </c>
      <c r="B52" s="3" t="s">
        <v>78</v>
      </c>
      <c r="C52" s="5" t="s">
        <v>40</v>
      </c>
      <c r="D52" s="5" t="s">
        <v>26</v>
      </c>
      <c r="E52" s="5" t="s">
        <v>27</v>
      </c>
      <c r="F52" s="5" t="s">
        <v>28</v>
      </c>
      <c r="G52" s="4" t="s">
        <v>29</v>
      </c>
      <c r="H52" s="5" t="s">
        <v>30</v>
      </c>
      <c r="I52" s="137">
        <v>1.93</v>
      </c>
      <c r="J52" s="137">
        <f t="shared" si="31"/>
        <v>2.35</v>
      </c>
      <c r="K52" s="110" t="s">
        <v>31</v>
      </c>
      <c r="L52" s="138">
        <f t="shared" ref="L52:L53" si="36">M52/1.22</f>
        <v>1.2049180327868851</v>
      </c>
      <c r="M52" s="138">
        <f t="shared" ref="M52:M53" si="37">O52/12</f>
        <v>1.47</v>
      </c>
      <c r="N52" s="138">
        <f t="shared" si="16"/>
        <v>14.46</v>
      </c>
      <c r="O52" s="138">
        <v>17.64</v>
      </c>
      <c r="P52" s="111"/>
      <c r="Q52" s="111">
        <v>12</v>
      </c>
      <c r="R52" s="137">
        <f t="shared" ref="R52:R53" si="38">N52*P52/12*Q52</f>
        <v>0</v>
      </c>
      <c r="S52" s="137">
        <f t="shared" si="33"/>
        <v>0</v>
      </c>
      <c r="U52" s="137">
        <f t="shared" si="34"/>
        <v>0</v>
      </c>
      <c r="V52" s="137">
        <f t="shared" si="35"/>
        <v>0</v>
      </c>
    </row>
    <row r="53" spans="1:22" ht="36">
      <c r="A53" s="2" t="s">
        <v>79</v>
      </c>
      <c r="B53" s="3" t="s">
        <v>80</v>
      </c>
      <c r="C53" s="5" t="s">
        <v>25</v>
      </c>
      <c r="D53" s="5" t="s">
        <v>26</v>
      </c>
      <c r="E53" s="5" t="s">
        <v>27</v>
      </c>
      <c r="F53" s="5" t="s">
        <v>28</v>
      </c>
      <c r="G53" s="4" t="s">
        <v>29</v>
      </c>
      <c r="H53" s="5" t="s">
        <v>30</v>
      </c>
      <c r="I53" s="137">
        <v>5.22</v>
      </c>
      <c r="J53" s="137">
        <f t="shared" si="31"/>
        <v>6.37</v>
      </c>
      <c r="K53" s="110" t="s">
        <v>31</v>
      </c>
      <c r="L53" s="138">
        <f t="shared" si="36"/>
        <v>3.8476775956284155</v>
      </c>
      <c r="M53" s="138">
        <f t="shared" si="37"/>
        <v>4.6941666666666668</v>
      </c>
      <c r="N53" s="138">
        <f t="shared" si="16"/>
        <v>46.17</v>
      </c>
      <c r="O53" s="138">
        <v>56.33</v>
      </c>
      <c r="P53" s="111"/>
      <c r="Q53" s="111">
        <v>12</v>
      </c>
      <c r="R53" s="137">
        <f t="shared" si="38"/>
        <v>0</v>
      </c>
      <c r="S53" s="137">
        <f t="shared" si="33"/>
        <v>0</v>
      </c>
      <c r="U53" s="137">
        <f t="shared" si="34"/>
        <v>0</v>
      </c>
      <c r="V53" s="137">
        <f t="shared" si="35"/>
        <v>0</v>
      </c>
    </row>
    <row r="54" spans="1:22" ht="24">
      <c r="A54" s="2" t="s">
        <v>81</v>
      </c>
      <c r="B54" s="3" t="s">
        <v>82</v>
      </c>
      <c r="C54" s="5" t="s">
        <v>40</v>
      </c>
      <c r="D54" s="5" t="s">
        <v>26</v>
      </c>
      <c r="E54" s="5" t="s">
        <v>27</v>
      </c>
      <c r="F54" s="5" t="s">
        <v>41</v>
      </c>
      <c r="G54" s="4" t="s">
        <v>42</v>
      </c>
      <c r="H54" s="5" t="s">
        <v>43</v>
      </c>
      <c r="I54" s="137">
        <v>147</v>
      </c>
      <c r="J54" s="137">
        <f t="shared" si="31"/>
        <v>179.34</v>
      </c>
      <c r="K54" s="110" t="s">
        <v>31</v>
      </c>
      <c r="L54" s="138">
        <f t="shared" ref="L54:L55" si="39">ROUND(M54/1.22,2)</f>
        <v>103.8</v>
      </c>
      <c r="M54" s="138">
        <f>O54</f>
        <v>126.64</v>
      </c>
      <c r="N54" s="138">
        <f t="shared" si="16"/>
        <v>103.8</v>
      </c>
      <c r="O54" s="138">
        <v>126.64</v>
      </c>
      <c r="P54" s="111"/>
      <c r="Q54" s="117" t="s">
        <v>44</v>
      </c>
      <c r="R54" s="137">
        <f t="shared" si="32"/>
        <v>0</v>
      </c>
      <c r="S54" s="137">
        <f t="shared" si="33"/>
        <v>0</v>
      </c>
      <c r="U54" s="137">
        <f t="shared" si="34"/>
        <v>0</v>
      </c>
      <c r="V54" s="137">
        <f t="shared" si="35"/>
        <v>0</v>
      </c>
    </row>
    <row r="55" spans="1:22" ht="24">
      <c r="A55" s="2" t="s">
        <v>49</v>
      </c>
      <c r="B55" s="3" t="s">
        <v>50</v>
      </c>
      <c r="C55" s="5" t="s">
        <v>40</v>
      </c>
      <c r="D55" s="5" t="s">
        <v>26</v>
      </c>
      <c r="E55" s="5" t="s">
        <v>27</v>
      </c>
      <c r="F55" s="5" t="s">
        <v>41</v>
      </c>
      <c r="G55" s="4" t="s">
        <v>42</v>
      </c>
      <c r="H55" s="5" t="s">
        <v>43</v>
      </c>
      <c r="I55" s="137">
        <v>64</v>
      </c>
      <c r="J55" s="137">
        <f t="shared" si="31"/>
        <v>78.08</v>
      </c>
      <c r="K55" s="110" t="s">
        <v>31</v>
      </c>
      <c r="L55" s="138">
        <f t="shared" si="39"/>
        <v>45.03</v>
      </c>
      <c r="M55" s="138">
        <f>O55</f>
        <v>54.94</v>
      </c>
      <c r="N55" s="138">
        <f t="shared" si="16"/>
        <v>45.03</v>
      </c>
      <c r="O55" s="138">
        <v>54.94</v>
      </c>
      <c r="P55" s="111"/>
      <c r="Q55" s="117" t="s">
        <v>44</v>
      </c>
      <c r="R55" s="137">
        <f t="shared" si="32"/>
        <v>0</v>
      </c>
      <c r="S55" s="137">
        <f t="shared" si="33"/>
        <v>0</v>
      </c>
      <c r="U55" s="137">
        <f t="shared" si="34"/>
        <v>0</v>
      </c>
      <c r="V55" s="137">
        <f t="shared" si="35"/>
        <v>0</v>
      </c>
    </row>
    <row r="56" spans="1:22">
      <c r="A56" s="236" t="s">
        <v>32</v>
      </c>
      <c r="B56" s="236"/>
      <c r="C56" s="236"/>
      <c r="D56" s="236"/>
      <c r="E56" s="236"/>
      <c r="F56" s="236"/>
      <c r="G56" s="236"/>
      <c r="H56" s="236"/>
      <c r="I56" s="112"/>
      <c r="J56" s="113"/>
      <c r="K56" s="114"/>
      <c r="L56" s="114"/>
      <c r="M56" s="114"/>
      <c r="N56" s="114"/>
      <c r="O56" s="114"/>
      <c r="P56" s="115">
        <f>SUM(P42:P55)</f>
        <v>0</v>
      </c>
      <c r="Q56" s="115"/>
      <c r="R56" s="116">
        <f>SUM(R42:R55)</f>
        <v>0</v>
      </c>
      <c r="S56" s="116">
        <f>SUM(S42:S55)</f>
        <v>0</v>
      </c>
      <c r="U56" s="116">
        <f>SUM(U42:U55)</f>
        <v>0</v>
      </c>
      <c r="V56" s="116">
        <f>SUM(V42:V55)</f>
        <v>0</v>
      </c>
    </row>
    <row r="57" spans="1:22" ht="15.6" thickBot="1">
      <c r="A57" s="143"/>
      <c r="B57" s="144"/>
      <c r="C57" s="59"/>
      <c r="D57" s="59"/>
      <c r="E57" s="59"/>
      <c r="F57" s="59"/>
      <c r="G57" s="59"/>
      <c r="H57" s="59"/>
      <c r="I57" s="60"/>
      <c r="J57" s="61"/>
      <c r="S57" s="120"/>
      <c r="V57" s="120"/>
    </row>
    <row r="58" spans="1:22" ht="13.2" customHeight="1" thickBot="1">
      <c r="A58" s="130" t="s">
        <v>1</v>
      </c>
      <c r="B58" s="241" t="s">
        <v>83</v>
      </c>
      <c r="C58" s="241"/>
      <c r="D58" s="241"/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2"/>
      <c r="Q58" s="131"/>
    </row>
    <row r="59" spans="1:22" ht="13.2" customHeight="1">
      <c r="A59" s="132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</row>
    <row r="60" spans="1:22" ht="13.2">
      <c r="A60" s="133"/>
      <c r="B60" s="247" t="s">
        <v>84</v>
      </c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134"/>
    </row>
    <row r="61" spans="1:22" ht="45" customHeight="1">
      <c r="A61" s="243" t="s">
        <v>4</v>
      </c>
      <c r="B61" s="238" t="s">
        <v>5</v>
      </c>
      <c r="C61" s="238" t="s">
        <v>6</v>
      </c>
      <c r="D61" s="238" t="s">
        <v>7</v>
      </c>
      <c r="E61" s="238" t="s">
        <v>8</v>
      </c>
      <c r="F61" s="238" t="s">
        <v>9</v>
      </c>
      <c r="G61" s="238" t="s">
        <v>10</v>
      </c>
      <c r="H61" s="238" t="s">
        <v>11</v>
      </c>
      <c r="I61" s="232" t="s">
        <v>34</v>
      </c>
      <c r="J61" s="233"/>
      <c r="K61" s="240" t="s">
        <v>35</v>
      </c>
      <c r="L61" s="232" t="s">
        <v>36</v>
      </c>
      <c r="M61" s="233"/>
      <c r="N61" s="232" t="s">
        <v>37</v>
      </c>
      <c r="O61" s="233"/>
      <c r="P61" s="235" t="s">
        <v>16</v>
      </c>
      <c r="Q61" s="235" t="s">
        <v>17</v>
      </c>
      <c r="R61" s="232" t="s">
        <v>18</v>
      </c>
      <c r="S61" s="233"/>
      <c r="U61" s="232" t="s">
        <v>18</v>
      </c>
      <c r="V61" s="233"/>
    </row>
    <row r="62" spans="1:22" ht="31.5" customHeight="1">
      <c r="A62" s="244"/>
      <c r="B62" s="239"/>
      <c r="C62" s="239"/>
      <c r="D62" s="239"/>
      <c r="E62" s="239"/>
      <c r="F62" s="239"/>
      <c r="G62" s="239"/>
      <c r="H62" s="239"/>
      <c r="I62" s="135" t="s">
        <v>20</v>
      </c>
      <c r="J62" s="135" t="s">
        <v>22</v>
      </c>
      <c r="K62" s="240"/>
      <c r="L62" s="135" t="s">
        <v>20</v>
      </c>
      <c r="M62" s="135" t="s">
        <v>22</v>
      </c>
      <c r="N62" s="135" t="s">
        <v>20</v>
      </c>
      <c r="O62" s="135" t="s">
        <v>22</v>
      </c>
      <c r="P62" s="235"/>
      <c r="Q62" s="235"/>
      <c r="R62" s="135" t="s">
        <v>20</v>
      </c>
      <c r="S62" s="136" t="s">
        <v>22</v>
      </c>
      <c r="U62" s="135" t="s">
        <v>20</v>
      </c>
      <c r="V62" s="136" t="s">
        <v>22</v>
      </c>
    </row>
    <row r="63" spans="1:22" ht="36">
      <c r="A63" s="2" t="s">
        <v>85</v>
      </c>
      <c r="B63" s="3" t="s">
        <v>86</v>
      </c>
      <c r="C63" s="5" t="s">
        <v>25</v>
      </c>
      <c r="D63" s="5" t="s">
        <v>26</v>
      </c>
      <c r="E63" s="5" t="s">
        <v>27</v>
      </c>
      <c r="F63" s="5" t="s">
        <v>28</v>
      </c>
      <c r="G63" s="4" t="s">
        <v>29</v>
      </c>
      <c r="H63" s="5" t="s">
        <v>30</v>
      </c>
      <c r="I63" s="137">
        <v>28</v>
      </c>
      <c r="J63" s="137">
        <f>ROUND(I63*1.22,2)</f>
        <v>34.159999999999997</v>
      </c>
      <c r="K63" s="110" t="s">
        <v>31</v>
      </c>
      <c r="L63" s="138">
        <f t="shared" ref="L63" si="40">M63/1.22</f>
        <v>20.57581967213115</v>
      </c>
      <c r="M63" s="138">
        <f t="shared" ref="M63" si="41">O63/12</f>
        <v>25.102500000000003</v>
      </c>
      <c r="N63" s="138">
        <f t="shared" ref="N63" si="42">ROUND(O63/1.22,2)</f>
        <v>246.91</v>
      </c>
      <c r="O63" s="138">
        <v>301.23</v>
      </c>
      <c r="P63" s="111"/>
      <c r="Q63" s="111">
        <v>12</v>
      </c>
      <c r="R63" s="137">
        <f>N63*P63/12*Q63</f>
        <v>0</v>
      </c>
      <c r="S63" s="137">
        <f t="shared" ref="S63" si="43">R63*1.22</f>
        <v>0</v>
      </c>
      <c r="U63" s="137">
        <f>IF(Q63=3,R63*4,R63)</f>
        <v>0</v>
      </c>
      <c r="V63" s="137">
        <f>U63*1.22</f>
        <v>0</v>
      </c>
    </row>
    <row r="64" spans="1:22">
      <c r="A64" s="236" t="s">
        <v>32</v>
      </c>
      <c r="B64" s="236"/>
      <c r="C64" s="236"/>
      <c r="D64" s="236"/>
      <c r="E64" s="236"/>
      <c r="F64" s="236"/>
      <c r="G64" s="236"/>
      <c r="H64" s="236"/>
      <c r="I64" s="112"/>
      <c r="J64" s="113"/>
      <c r="K64" s="114"/>
      <c r="L64" s="114"/>
      <c r="M64" s="114"/>
      <c r="N64" s="114"/>
      <c r="O64" s="114"/>
      <c r="P64" s="115">
        <f>SUM(P63)</f>
        <v>0</v>
      </c>
      <c r="Q64" s="115"/>
      <c r="R64" s="116">
        <f>SUM(R63)</f>
        <v>0</v>
      </c>
      <c r="S64" s="116">
        <f>SUM(S63)</f>
        <v>0</v>
      </c>
      <c r="U64" s="116">
        <f>SUM(U63)</f>
        <v>0</v>
      </c>
      <c r="V64" s="116">
        <f>SUM(V63)</f>
        <v>0</v>
      </c>
    </row>
    <row r="65" spans="1:22">
      <c r="A65" s="121"/>
      <c r="B65" s="121"/>
      <c r="C65" s="121"/>
      <c r="D65" s="121"/>
      <c r="E65" s="121"/>
      <c r="F65" s="121"/>
      <c r="G65" s="121"/>
      <c r="H65" s="121"/>
      <c r="I65" s="122"/>
      <c r="J65" s="123"/>
      <c r="R65" s="124"/>
      <c r="S65" s="124"/>
      <c r="U65" s="124"/>
      <c r="V65" s="124"/>
    </row>
    <row r="66" spans="1:22" ht="13.2">
      <c r="A66" s="133"/>
      <c r="B66" s="247" t="s">
        <v>33</v>
      </c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134"/>
    </row>
    <row r="67" spans="1:22" ht="45" customHeight="1">
      <c r="A67" s="243" t="s">
        <v>4</v>
      </c>
      <c r="B67" s="238" t="s">
        <v>5</v>
      </c>
      <c r="C67" s="238" t="s">
        <v>6</v>
      </c>
      <c r="D67" s="238" t="s">
        <v>7</v>
      </c>
      <c r="E67" s="238" t="s">
        <v>8</v>
      </c>
      <c r="F67" s="238" t="s">
        <v>9</v>
      </c>
      <c r="G67" s="238" t="s">
        <v>10</v>
      </c>
      <c r="H67" s="238" t="s">
        <v>11</v>
      </c>
      <c r="I67" s="232" t="s">
        <v>34</v>
      </c>
      <c r="J67" s="233"/>
      <c r="K67" s="240" t="s">
        <v>35</v>
      </c>
      <c r="L67" s="232" t="s">
        <v>36</v>
      </c>
      <c r="M67" s="233"/>
      <c r="N67" s="232" t="s">
        <v>37</v>
      </c>
      <c r="O67" s="233"/>
      <c r="P67" s="235" t="s">
        <v>16</v>
      </c>
      <c r="Q67" s="235" t="s">
        <v>17</v>
      </c>
      <c r="R67" s="232" t="s">
        <v>18</v>
      </c>
      <c r="S67" s="233"/>
      <c r="U67" s="232" t="s">
        <v>18</v>
      </c>
      <c r="V67" s="233"/>
    </row>
    <row r="68" spans="1:22" ht="31.5" customHeight="1">
      <c r="A68" s="244"/>
      <c r="B68" s="239"/>
      <c r="C68" s="239"/>
      <c r="D68" s="239"/>
      <c r="E68" s="239"/>
      <c r="F68" s="239"/>
      <c r="G68" s="239"/>
      <c r="H68" s="239"/>
      <c r="I68" s="135" t="s">
        <v>20</v>
      </c>
      <c r="J68" s="135" t="s">
        <v>22</v>
      </c>
      <c r="K68" s="240"/>
      <c r="L68" s="135" t="s">
        <v>20</v>
      </c>
      <c r="M68" s="135" t="s">
        <v>22</v>
      </c>
      <c r="N68" s="135" t="s">
        <v>20</v>
      </c>
      <c r="O68" s="135" t="s">
        <v>22</v>
      </c>
      <c r="P68" s="235"/>
      <c r="Q68" s="235"/>
      <c r="R68" s="135" t="s">
        <v>20</v>
      </c>
      <c r="S68" s="136" t="s">
        <v>22</v>
      </c>
      <c r="U68" s="135" t="s">
        <v>20</v>
      </c>
      <c r="V68" s="136" t="s">
        <v>22</v>
      </c>
    </row>
    <row r="69" spans="1:22" ht="24">
      <c r="A69" s="2" t="s">
        <v>87</v>
      </c>
      <c r="B69" s="3" t="s">
        <v>88</v>
      </c>
      <c r="C69" s="5" t="s">
        <v>40</v>
      </c>
      <c r="D69" s="5" t="s">
        <v>26</v>
      </c>
      <c r="E69" s="5" t="s">
        <v>27</v>
      </c>
      <c r="F69" s="5" t="s">
        <v>41</v>
      </c>
      <c r="G69" s="4" t="s">
        <v>89</v>
      </c>
      <c r="H69" s="5" t="s">
        <v>90</v>
      </c>
      <c r="I69" s="137">
        <v>218</v>
      </c>
      <c r="J69" s="137">
        <f>ROUND(I69*1.22,2)</f>
        <v>265.95999999999998</v>
      </c>
      <c r="K69" s="110" t="s">
        <v>31</v>
      </c>
      <c r="L69" s="138">
        <f t="shared" ref="L69:L72" si="44">ROUND(M69/1.22,2)</f>
        <v>154.1</v>
      </c>
      <c r="M69" s="138">
        <f>O69</f>
        <v>188</v>
      </c>
      <c r="N69" s="138">
        <f t="shared" ref="N69:N72" si="45">ROUND(O69/1.22,2)</f>
        <v>154.1</v>
      </c>
      <c r="O69" s="138">
        <v>188</v>
      </c>
      <c r="P69" s="111"/>
      <c r="Q69" s="117" t="s">
        <v>44</v>
      </c>
      <c r="R69" s="137">
        <f t="shared" ref="R69:R72" si="46">N69*P69</f>
        <v>0</v>
      </c>
      <c r="S69" s="137">
        <f t="shared" ref="S69:S72" si="47">R69*1.22</f>
        <v>0</v>
      </c>
      <c r="U69" s="137">
        <f t="shared" ref="U69:U72" si="48">IF(Q69=3,R69*4,R69)</f>
        <v>0</v>
      </c>
      <c r="V69" s="137">
        <f t="shared" ref="V69:V72" si="49">U69*1.22</f>
        <v>0</v>
      </c>
    </row>
    <row r="70" spans="1:22" ht="24">
      <c r="A70" s="2" t="s">
        <v>91</v>
      </c>
      <c r="B70" s="3" t="s">
        <v>92</v>
      </c>
      <c r="C70" s="5" t="s">
        <v>40</v>
      </c>
      <c r="D70" s="5" t="s">
        <v>26</v>
      </c>
      <c r="E70" s="5" t="s">
        <v>27</v>
      </c>
      <c r="F70" s="5" t="s">
        <v>41</v>
      </c>
      <c r="G70" s="4" t="s">
        <v>89</v>
      </c>
      <c r="H70" s="5" t="s">
        <v>93</v>
      </c>
      <c r="I70" s="137">
        <v>70</v>
      </c>
      <c r="J70" s="137">
        <f>ROUND(I70*1.22,2)</f>
        <v>85.4</v>
      </c>
      <c r="K70" s="110" t="s">
        <v>31</v>
      </c>
      <c r="L70" s="138">
        <f t="shared" si="44"/>
        <v>43.38</v>
      </c>
      <c r="M70" s="138">
        <f>O70</f>
        <v>52.92</v>
      </c>
      <c r="N70" s="138">
        <f t="shared" si="45"/>
        <v>43.38</v>
      </c>
      <c r="O70" s="138">
        <v>52.92</v>
      </c>
      <c r="P70" s="111"/>
      <c r="Q70" s="117" t="s">
        <v>44</v>
      </c>
      <c r="R70" s="137">
        <f t="shared" si="46"/>
        <v>0</v>
      </c>
      <c r="S70" s="137">
        <f t="shared" si="47"/>
        <v>0</v>
      </c>
      <c r="U70" s="137">
        <f t="shared" si="48"/>
        <v>0</v>
      </c>
      <c r="V70" s="137">
        <f t="shared" si="49"/>
        <v>0</v>
      </c>
    </row>
    <row r="71" spans="1:22" ht="24">
      <c r="A71" s="2" t="s">
        <v>94</v>
      </c>
      <c r="B71" s="3" t="s">
        <v>95</v>
      </c>
      <c r="C71" s="5" t="s">
        <v>40</v>
      </c>
      <c r="D71" s="5" t="s">
        <v>26</v>
      </c>
      <c r="E71" s="5" t="s">
        <v>27</v>
      </c>
      <c r="F71" s="5" t="s">
        <v>41</v>
      </c>
      <c r="G71" s="4" t="s">
        <v>89</v>
      </c>
      <c r="H71" s="5" t="s">
        <v>90</v>
      </c>
      <c r="I71" s="137">
        <v>91</v>
      </c>
      <c r="J71" s="137">
        <f>ROUND(I71*1.22,2)</f>
        <v>111.02</v>
      </c>
      <c r="K71" s="110" t="s">
        <v>31</v>
      </c>
      <c r="L71" s="138">
        <f t="shared" si="44"/>
        <v>63.86</v>
      </c>
      <c r="M71" s="138">
        <f>O71</f>
        <v>77.91</v>
      </c>
      <c r="N71" s="138">
        <f t="shared" si="45"/>
        <v>63.86</v>
      </c>
      <c r="O71" s="138">
        <v>77.91</v>
      </c>
      <c r="P71" s="111"/>
      <c r="Q71" s="117" t="s">
        <v>44</v>
      </c>
      <c r="R71" s="137">
        <f t="shared" si="46"/>
        <v>0</v>
      </c>
      <c r="S71" s="137">
        <f t="shared" si="47"/>
        <v>0</v>
      </c>
      <c r="U71" s="137">
        <f t="shared" si="48"/>
        <v>0</v>
      </c>
      <c r="V71" s="137">
        <f t="shared" si="49"/>
        <v>0</v>
      </c>
    </row>
    <row r="72" spans="1:22" ht="24">
      <c r="A72" s="2" t="s">
        <v>96</v>
      </c>
      <c r="B72" s="3" t="s">
        <v>97</v>
      </c>
      <c r="C72" s="5" t="s">
        <v>40</v>
      </c>
      <c r="D72" s="5" t="s">
        <v>26</v>
      </c>
      <c r="E72" s="5" t="s">
        <v>27</v>
      </c>
      <c r="F72" s="5" t="s">
        <v>41</v>
      </c>
      <c r="G72" s="4" t="s">
        <v>89</v>
      </c>
      <c r="H72" s="5" t="s">
        <v>90</v>
      </c>
      <c r="I72" s="137">
        <v>116</v>
      </c>
      <c r="J72" s="137">
        <f>ROUND(I72*1.22,2)</f>
        <v>141.52000000000001</v>
      </c>
      <c r="K72" s="110" t="s">
        <v>31</v>
      </c>
      <c r="L72" s="138">
        <f t="shared" si="44"/>
        <v>82.08</v>
      </c>
      <c r="M72" s="138">
        <f>O72</f>
        <v>100.14</v>
      </c>
      <c r="N72" s="138">
        <f t="shared" si="45"/>
        <v>82.08</v>
      </c>
      <c r="O72" s="138">
        <v>100.14</v>
      </c>
      <c r="P72" s="111"/>
      <c r="Q72" s="117" t="s">
        <v>44</v>
      </c>
      <c r="R72" s="137">
        <f t="shared" si="46"/>
        <v>0</v>
      </c>
      <c r="S72" s="137">
        <f t="shared" si="47"/>
        <v>0</v>
      </c>
      <c r="U72" s="137">
        <f t="shared" si="48"/>
        <v>0</v>
      </c>
      <c r="V72" s="137">
        <f t="shared" si="49"/>
        <v>0</v>
      </c>
    </row>
    <row r="73" spans="1:22">
      <c r="A73" s="236" t="s">
        <v>32</v>
      </c>
      <c r="B73" s="236"/>
      <c r="C73" s="236"/>
      <c r="D73" s="236"/>
      <c r="E73" s="236"/>
      <c r="F73" s="236"/>
      <c r="G73" s="236"/>
      <c r="H73" s="236"/>
      <c r="I73" s="112"/>
      <c r="J73" s="113"/>
      <c r="K73" s="114"/>
      <c r="L73" s="114"/>
      <c r="M73" s="114"/>
      <c r="N73" s="114"/>
      <c r="O73" s="114"/>
      <c r="P73" s="115">
        <f>SUM(P69:P72)</f>
        <v>0</v>
      </c>
      <c r="Q73" s="115"/>
      <c r="R73" s="116">
        <f>SUM(R69:R72)</f>
        <v>0</v>
      </c>
      <c r="S73" s="116">
        <f>SUM(S69:S72)</f>
        <v>0</v>
      </c>
      <c r="U73" s="116">
        <f>SUM(U69:U72)</f>
        <v>0</v>
      </c>
      <c r="V73" s="116">
        <f>SUM(V69:V72)</f>
        <v>0</v>
      </c>
    </row>
    <row r="74" spans="1:22">
      <c r="A74" s="121"/>
      <c r="B74" s="121"/>
      <c r="C74" s="121"/>
      <c r="D74" s="121"/>
      <c r="E74" s="121"/>
      <c r="F74" s="121"/>
      <c r="G74" s="121"/>
      <c r="H74" s="121"/>
      <c r="I74" s="122"/>
      <c r="J74" s="123"/>
      <c r="R74" s="124"/>
      <c r="S74" s="120"/>
      <c r="U74" s="124"/>
      <c r="V74" s="120"/>
    </row>
    <row r="75" spans="1:22" ht="13.2">
      <c r="A75" s="133"/>
      <c r="B75" s="247" t="s">
        <v>51</v>
      </c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134"/>
    </row>
    <row r="76" spans="1:22" ht="45" customHeight="1">
      <c r="A76" s="243" t="s">
        <v>4</v>
      </c>
      <c r="B76" s="238" t="s">
        <v>5</v>
      </c>
      <c r="C76" s="238" t="s">
        <v>6</v>
      </c>
      <c r="D76" s="238" t="s">
        <v>7</v>
      </c>
      <c r="E76" s="238" t="s">
        <v>8</v>
      </c>
      <c r="F76" s="238" t="s">
        <v>9</v>
      </c>
      <c r="G76" s="238" t="s">
        <v>10</v>
      </c>
      <c r="H76" s="238" t="s">
        <v>11</v>
      </c>
      <c r="I76" s="232" t="s">
        <v>34</v>
      </c>
      <c r="J76" s="233"/>
      <c r="K76" s="240" t="s">
        <v>35</v>
      </c>
      <c r="L76" s="232" t="s">
        <v>36</v>
      </c>
      <c r="M76" s="233"/>
      <c r="N76" s="232" t="s">
        <v>37</v>
      </c>
      <c r="O76" s="233"/>
      <c r="P76" s="235" t="s">
        <v>16</v>
      </c>
      <c r="Q76" s="235" t="s">
        <v>17</v>
      </c>
      <c r="R76" s="232" t="s">
        <v>18</v>
      </c>
      <c r="S76" s="233"/>
      <c r="U76" s="232" t="s">
        <v>18</v>
      </c>
      <c r="V76" s="233"/>
    </row>
    <row r="77" spans="1:22" ht="31.5" customHeight="1">
      <c r="A77" s="244"/>
      <c r="B77" s="239"/>
      <c r="C77" s="239"/>
      <c r="D77" s="239"/>
      <c r="E77" s="239"/>
      <c r="F77" s="239"/>
      <c r="G77" s="239"/>
      <c r="H77" s="239"/>
      <c r="I77" s="135" t="s">
        <v>20</v>
      </c>
      <c r="J77" s="135" t="s">
        <v>22</v>
      </c>
      <c r="K77" s="240"/>
      <c r="L77" s="135" t="s">
        <v>20</v>
      </c>
      <c r="M77" s="135" t="s">
        <v>22</v>
      </c>
      <c r="N77" s="135" t="s">
        <v>20</v>
      </c>
      <c r="O77" s="135" t="s">
        <v>22</v>
      </c>
      <c r="P77" s="235"/>
      <c r="Q77" s="235"/>
      <c r="R77" s="135" t="s">
        <v>20</v>
      </c>
      <c r="S77" s="136" t="s">
        <v>22</v>
      </c>
      <c r="U77" s="135" t="s">
        <v>20</v>
      </c>
      <c r="V77" s="136" t="s">
        <v>22</v>
      </c>
    </row>
    <row r="78" spans="1:22" ht="36">
      <c r="A78" s="2" t="s">
        <v>98</v>
      </c>
      <c r="B78" s="3" t="s">
        <v>99</v>
      </c>
      <c r="C78" s="5" t="s">
        <v>25</v>
      </c>
      <c r="D78" s="5" t="s">
        <v>26</v>
      </c>
      <c r="E78" s="5" t="s">
        <v>27</v>
      </c>
      <c r="F78" s="5" t="s">
        <v>28</v>
      </c>
      <c r="G78" s="4" t="s">
        <v>29</v>
      </c>
      <c r="H78" s="5" t="s">
        <v>30</v>
      </c>
      <c r="I78" s="137">
        <v>10.6</v>
      </c>
      <c r="J78" s="137">
        <f>ROUND(I78*1.22,2)</f>
        <v>12.93</v>
      </c>
      <c r="K78" s="110" t="s">
        <v>31</v>
      </c>
      <c r="L78" s="138">
        <f t="shared" ref="L78:L79" si="50">M78/1.22</f>
        <v>7.2711748633879782</v>
      </c>
      <c r="M78" s="138">
        <f t="shared" ref="M78:M79" si="51">O78/12</f>
        <v>8.8708333333333336</v>
      </c>
      <c r="N78" s="138">
        <f t="shared" ref="N78:N80" si="52">ROUND(O78/1.22,2)</f>
        <v>87.25</v>
      </c>
      <c r="O78" s="138">
        <v>106.45</v>
      </c>
      <c r="P78" s="111"/>
      <c r="Q78" s="111">
        <v>12</v>
      </c>
      <c r="R78" s="137">
        <f t="shared" ref="R78:R79" si="53">N78*P78/12*Q78</f>
        <v>0</v>
      </c>
      <c r="S78" s="137">
        <f t="shared" ref="S78:S80" si="54">R78*1.22</f>
        <v>0</v>
      </c>
      <c r="U78" s="137">
        <f t="shared" ref="U78:U80" si="55">IF(Q78=3,R78*4,R78)</f>
        <v>0</v>
      </c>
      <c r="V78" s="137">
        <f t="shared" ref="V78:V80" si="56">U78*1.22</f>
        <v>0</v>
      </c>
    </row>
    <row r="79" spans="1:22" ht="24">
      <c r="A79" s="2" t="s">
        <v>100</v>
      </c>
      <c r="B79" s="3" t="s">
        <v>101</v>
      </c>
      <c r="C79" s="5" t="s">
        <v>40</v>
      </c>
      <c r="D79" s="5" t="s">
        <v>26</v>
      </c>
      <c r="E79" s="5" t="s">
        <v>27</v>
      </c>
      <c r="F79" s="5" t="s">
        <v>28</v>
      </c>
      <c r="G79" s="4" t="s">
        <v>29</v>
      </c>
      <c r="H79" s="5" t="s">
        <v>30</v>
      </c>
      <c r="I79" s="137">
        <v>4.7</v>
      </c>
      <c r="J79" s="137">
        <f>ROUND(I79*1.22,2)</f>
        <v>5.73</v>
      </c>
      <c r="K79" s="110" t="s">
        <v>31</v>
      </c>
      <c r="L79" s="138">
        <f t="shared" si="50"/>
        <v>3.4125683060109289</v>
      </c>
      <c r="M79" s="138">
        <f t="shared" si="51"/>
        <v>4.1633333333333331</v>
      </c>
      <c r="N79" s="138">
        <f t="shared" si="52"/>
        <v>40.950000000000003</v>
      </c>
      <c r="O79" s="138">
        <v>49.96</v>
      </c>
      <c r="P79" s="111"/>
      <c r="Q79" s="111">
        <v>12</v>
      </c>
      <c r="R79" s="137">
        <f t="shared" si="53"/>
        <v>0</v>
      </c>
      <c r="S79" s="137">
        <f t="shared" si="54"/>
        <v>0</v>
      </c>
      <c r="U79" s="137">
        <f t="shared" si="55"/>
        <v>0</v>
      </c>
      <c r="V79" s="137">
        <f t="shared" si="56"/>
        <v>0</v>
      </c>
    </row>
    <row r="80" spans="1:22" ht="24">
      <c r="A80" s="2" t="s">
        <v>96</v>
      </c>
      <c r="B80" s="3" t="s">
        <v>97</v>
      </c>
      <c r="C80" s="5" t="s">
        <v>40</v>
      </c>
      <c r="D80" s="5" t="s">
        <v>26</v>
      </c>
      <c r="E80" s="5" t="s">
        <v>27</v>
      </c>
      <c r="F80" s="5" t="s">
        <v>41</v>
      </c>
      <c r="G80" s="4" t="s">
        <v>89</v>
      </c>
      <c r="H80" s="5" t="s">
        <v>90</v>
      </c>
      <c r="I80" s="137">
        <v>116</v>
      </c>
      <c r="J80" s="137">
        <f>ROUND(I80*1.22,2)</f>
        <v>141.52000000000001</v>
      </c>
      <c r="K80" s="110" t="s">
        <v>31</v>
      </c>
      <c r="L80" s="138">
        <f t="shared" ref="L80" si="57">ROUND(M80/1.22,2)</f>
        <v>82.08</v>
      </c>
      <c r="M80" s="138">
        <f>O80</f>
        <v>100.14</v>
      </c>
      <c r="N80" s="138">
        <f t="shared" si="52"/>
        <v>82.08</v>
      </c>
      <c r="O80" s="138">
        <v>100.14</v>
      </c>
      <c r="P80" s="111"/>
      <c r="Q80" s="117" t="s">
        <v>44</v>
      </c>
      <c r="R80" s="137">
        <f t="shared" ref="R80" si="58">N80*P80</f>
        <v>0</v>
      </c>
      <c r="S80" s="137">
        <f t="shared" si="54"/>
        <v>0</v>
      </c>
      <c r="U80" s="137">
        <f t="shared" si="55"/>
        <v>0</v>
      </c>
      <c r="V80" s="137">
        <f t="shared" si="56"/>
        <v>0</v>
      </c>
    </row>
    <row r="81" spans="1:22">
      <c r="A81" s="236" t="s">
        <v>32</v>
      </c>
      <c r="B81" s="236"/>
      <c r="C81" s="236"/>
      <c r="D81" s="236"/>
      <c r="E81" s="236"/>
      <c r="F81" s="236"/>
      <c r="G81" s="236"/>
      <c r="H81" s="236"/>
      <c r="I81" s="112"/>
      <c r="J81" s="113"/>
      <c r="K81" s="114"/>
      <c r="L81" s="114"/>
      <c r="M81" s="114"/>
      <c r="N81" s="114"/>
      <c r="O81" s="114"/>
      <c r="P81" s="115">
        <f>SUM(P78:P80)</f>
        <v>0</v>
      </c>
      <c r="Q81" s="115"/>
      <c r="R81" s="116">
        <f>SUM(R78:R80)</f>
        <v>0</v>
      </c>
      <c r="S81" s="116">
        <f>SUM(S78:S80)</f>
        <v>0</v>
      </c>
      <c r="U81" s="116">
        <f>SUM(U78:U80)</f>
        <v>0</v>
      </c>
      <c r="V81" s="116">
        <f>SUM(V78:V80)</f>
        <v>0</v>
      </c>
    </row>
    <row r="82" spans="1:22">
      <c r="A82" s="125"/>
      <c r="B82" s="123"/>
      <c r="C82" s="123"/>
      <c r="D82" s="123"/>
      <c r="E82" s="123"/>
      <c r="F82" s="123"/>
      <c r="G82" s="123"/>
      <c r="H82" s="123"/>
      <c r="I82" s="122"/>
      <c r="J82" s="123"/>
    </row>
    <row r="83" spans="1:22" ht="13.2">
      <c r="A83" s="133"/>
      <c r="B83" s="247" t="s">
        <v>56</v>
      </c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134"/>
    </row>
    <row r="84" spans="1:22" ht="45" customHeight="1">
      <c r="A84" s="243" t="s">
        <v>4</v>
      </c>
      <c r="B84" s="238" t="s">
        <v>5</v>
      </c>
      <c r="C84" s="238" t="s">
        <v>6</v>
      </c>
      <c r="D84" s="238" t="s">
        <v>7</v>
      </c>
      <c r="E84" s="238" t="s">
        <v>8</v>
      </c>
      <c r="F84" s="238" t="s">
        <v>9</v>
      </c>
      <c r="G84" s="238" t="s">
        <v>10</v>
      </c>
      <c r="H84" s="238" t="s">
        <v>11</v>
      </c>
      <c r="I84" s="232" t="s">
        <v>34</v>
      </c>
      <c r="J84" s="233"/>
      <c r="K84" s="240" t="s">
        <v>35</v>
      </c>
      <c r="L84" s="232" t="s">
        <v>36</v>
      </c>
      <c r="M84" s="233"/>
      <c r="N84" s="232" t="s">
        <v>37</v>
      </c>
      <c r="O84" s="233"/>
      <c r="P84" s="235" t="s">
        <v>16</v>
      </c>
      <c r="Q84" s="235" t="s">
        <v>17</v>
      </c>
      <c r="R84" s="232" t="s">
        <v>18</v>
      </c>
      <c r="S84" s="233"/>
      <c r="U84" s="232" t="s">
        <v>18</v>
      </c>
      <c r="V84" s="233"/>
    </row>
    <row r="85" spans="1:22" ht="31.5" customHeight="1">
      <c r="A85" s="244"/>
      <c r="B85" s="239"/>
      <c r="C85" s="239"/>
      <c r="D85" s="239"/>
      <c r="E85" s="239"/>
      <c r="F85" s="239"/>
      <c r="G85" s="239"/>
      <c r="H85" s="239"/>
      <c r="I85" s="135" t="s">
        <v>20</v>
      </c>
      <c r="J85" s="135" t="s">
        <v>22</v>
      </c>
      <c r="K85" s="240"/>
      <c r="L85" s="135" t="s">
        <v>20</v>
      </c>
      <c r="M85" s="135" t="s">
        <v>22</v>
      </c>
      <c r="N85" s="135" t="s">
        <v>20</v>
      </c>
      <c r="O85" s="135" t="s">
        <v>22</v>
      </c>
      <c r="P85" s="235"/>
      <c r="Q85" s="235"/>
      <c r="R85" s="135" t="s">
        <v>20</v>
      </c>
      <c r="S85" s="136" t="s">
        <v>22</v>
      </c>
      <c r="U85" s="135" t="s">
        <v>20</v>
      </c>
      <c r="V85" s="136" t="s">
        <v>22</v>
      </c>
    </row>
    <row r="86" spans="1:22" ht="24">
      <c r="A86" s="10" t="s">
        <v>102</v>
      </c>
      <c r="B86" s="3" t="s">
        <v>103</v>
      </c>
      <c r="C86" s="10" t="s">
        <v>25</v>
      </c>
      <c r="D86" s="10" t="s">
        <v>26</v>
      </c>
      <c r="E86" s="10" t="s">
        <v>27</v>
      </c>
      <c r="F86" s="10" t="s">
        <v>28</v>
      </c>
      <c r="G86" s="3" t="s">
        <v>29</v>
      </c>
      <c r="H86" s="10" t="s">
        <v>30</v>
      </c>
      <c r="I86" s="137">
        <v>17.899999999999999</v>
      </c>
      <c r="J86" s="137">
        <f>ROUND(I86*1.22,2)</f>
        <v>21.84</v>
      </c>
      <c r="K86" s="110" t="s">
        <v>31</v>
      </c>
      <c r="L86" s="138">
        <f t="shared" ref="L86:L88" si="59">M86/1.22</f>
        <v>13.14344262295082</v>
      </c>
      <c r="M86" s="138">
        <f t="shared" ref="M86:M88" si="60">O86/12</f>
        <v>16.035</v>
      </c>
      <c r="N86" s="138">
        <f t="shared" ref="N86:N88" si="61">ROUND(O86/1.22,2)</f>
        <v>157.72</v>
      </c>
      <c r="O86" s="138">
        <v>192.42</v>
      </c>
      <c r="P86" s="111"/>
      <c r="Q86" s="111">
        <v>12</v>
      </c>
      <c r="R86" s="137">
        <f t="shared" ref="R86:R88" si="62">N86*P86/12*Q86</f>
        <v>0</v>
      </c>
      <c r="S86" s="137">
        <f t="shared" ref="S86:S88" si="63">R86*1.22</f>
        <v>0</v>
      </c>
      <c r="U86" s="137">
        <f t="shared" ref="U86:U88" si="64">IF(Q86=3,R86*4,R86)</f>
        <v>0</v>
      </c>
      <c r="V86" s="137">
        <f t="shared" ref="V86:V88" si="65">U86*1.22</f>
        <v>0</v>
      </c>
    </row>
    <row r="87" spans="1:22" ht="24">
      <c r="A87" s="10" t="s">
        <v>100</v>
      </c>
      <c r="B87" s="3" t="s">
        <v>101</v>
      </c>
      <c r="C87" s="10" t="s">
        <v>40</v>
      </c>
      <c r="D87" s="10" t="s">
        <v>26</v>
      </c>
      <c r="E87" s="10" t="s">
        <v>27</v>
      </c>
      <c r="F87" s="10" t="s">
        <v>28</v>
      </c>
      <c r="G87" s="3" t="s">
        <v>29</v>
      </c>
      <c r="H87" s="10" t="s">
        <v>30</v>
      </c>
      <c r="I87" s="137">
        <v>4.7</v>
      </c>
      <c r="J87" s="137">
        <f>ROUND(I87*1.22,2)</f>
        <v>5.73</v>
      </c>
      <c r="K87" s="110" t="s">
        <v>31</v>
      </c>
      <c r="L87" s="138">
        <f t="shared" si="59"/>
        <v>3.4125683060109289</v>
      </c>
      <c r="M87" s="138">
        <f t="shared" si="60"/>
        <v>4.1633333333333331</v>
      </c>
      <c r="N87" s="138">
        <f t="shared" si="61"/>
        <v>40.950000000000003</v>
      </c>
      <c r="O87" s="138">
        <v>49.96</v>
      </c>
      <c r="P87" s="111"/>
      <c r="Q87" s="111">
        <v>12</v>
      </c>
      <c r="R87" s="137">
        <f t="shared" si="62"/>
        <v>0</v>
      </c>
      <c r="S87" s="137">
        <f t="shared" si="63"/>
        <v>0</v>
      </c>
      <c r="U87" s="137">
        <f t="shared" si="64"/>
        <v>0</v>
      </c>
      <c r="V87" s="137">
        <f t="shared" si="65"/>
        <v>0</v>
      </c>
    </row>
    <row r="88" spans="1:22" ht="24">
      <c r="A88" s="10" t="s">
        <v>104</v>
      </c>
      <c r="B88" s="3" t="s">
        <v>105</v>
      </c>
      <c r="C88" s="10" t="s">
        <v>40</v>
      </c>
      <c r="D88" s="10" t="s">
        <v>26</v>
      </c>
      <c r="E88" s="10" t="s">
        <v>27</v>
      </c>
      <c r="F88" s="10" t="s">
        <v>28</v>
      </c>
      <c r="G88" s="3" t="s">
        <v>29</v>
      </c>
      <c r="H88" s="10" t="s">
        <v>30</v>
      </c>
      <c r="I88" s="137">
        <v>2.17</v>
      </c>
      <c r="J88" s="137">
        <f>ROUND(I88*1.22,2)</f>
        <v>2.65</v>
      </c>
      <c r="K88" s="110" t="s">
        <v>31</v>
      </c>
      <c r="L88" s="138">
        <f t="shared" si="59"/>
        <v>1.3565573770491803</v>
      </c>
      <c r="M88" s="138">
        <f t="shared" si="60"/>
        <v>1.655</v>
      </c>
      <c r="N88" s="138">
        <f t="shared" si="61"/>
        <v>16.28</v>
      </c>
      <c r="O88" s="138">
        <v>19.86</v>
      </c>
      <c r="P88" s="111"/>
      <c r="Q88" s="111">
        <v>12</v>
      </c>
      <c r="R88" s="137">
        <f t="shared" si="62"/>
        <v>0</v>
      </c>
      <c r="S88" s="137">
        <f t="shared" si="63"/>
        <v>0</v>
      </c>
      <c r="U88" s="137">
        <f t="shared" si="64"/>
        <v>0</v>
      </c>
      <c r="V88" s="137">
        <f t="shared" si="65"/>
        <v>0</v>
      </c>
    </row>
    <row r="89" spans="1:22">
      <c r="A89" s="236" t="s">
        <v>32</v>
      </c>
      <c r="B89" s="236"/>
      <c r="C89" s="236"/>
      <c r="D89" s="236"/>
      <c r="E89" s="236"/>
      <c r="F89" s="236"/>
      <c r="G89" s="236"/>
      <c r="H89" s="236"/>
      <c r="I89" s="112"/>
      <c r="J89" s="113"/>
      <c r="K89" s="114"/>
      <c r="L89" s="114"/>
      <c r="M89" s="114"/>
      <c r="N89" s="114"/>
      <c r="O89" s="114"/>
      <c r="P89" s="115">
        <f>SUM(P86:P88)</f>
        <v>0</v>
      </c>
      <c r="Q89" s="115"/>
      <c r="R89" s="116">
        <f>SUM(R86:R88)</f>
        <v>0</v>
      </c>
      <c r="S89" s="116">
        <f>SUM(S86:S88)</f>
        <v>0</v>
      </c>
      <c r="U89" s="116">
        <f>SUM(U86:U88)</f>
        <v>0</v>
      </c>
      <c r="V89" s="116">
        <f>SUM(V86:V88)</f>
        <v>0</v>
      </c>
    </row>
    <row r="90" spans="1:22">
      <c r="A90" s="133"/>
      <c r="B90" s="140"/>
      <c r="C90" s="140"/>
      <c r="D90" s="140"/>
      <c r="M90" s="126"/>
      <c r="N90" s="126"/>
      <c r="O90" s="126"/>
    </row>
    <row r="91" spans="1:22" ht="13.2">
      <c r="A91" s="133"/>
      <c r="B91" s="247" t="s">
        <v>61</v>
      </c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134"/>
    </row>
    <row r="92" spans="1:22" ht="45" customHeight="1">
      <c r="A92" s="243" t="s">
        <v>4</v>
      </c>
      <c r="B92" s="238" t="s">
        <v>5</v>
      </c>
      <c r="C92" s="238" t="s">
        <v>6</v>
      </c>
      <c r="D92" s="238" t="s">
        <v>7</v>
      </c>
      <c r="E92" s="238" t="s">
        <v>8</v>
      </c>
      <c r="F92" s="238" t="s">
        <v>9</v>
      </c>
      <c r="G92" s="238" t="s">
        <v>10</v>
      </c>
      <c r="H92" s="238" t="s">
        <v>11</v>
      </c>
      <c r="I92" s="232" t="s">
        <v>34</v>
      </c>
      <c r="J92" s="233"/>
      <c r="K92" s="240" t="s">
        <v>35</v>
      </c>
      <c r="L92" s="232" t="s">
        <v>36</v>
      </c>
      <c r="M92" s="233"/>
      <c r="N92" s="232" t="s">
        <v>37</v>
      </c>
      <c r="O92" s="233"/>
      <c r="P92" s="235" t="s">
        <v>16</v>
      </c>
      <c r="Q92" s="235" t="s">
        <v>17</v>
      </c>
      <c r="R92" s="232" t="s">
        <v>18</v>
      </c>
      <c r="S92" s="233"/>
      <c r="U92" s="232" t="s">
        <v>18</v>
      </c>
      <c r="V92" s="233"/>
    </row>
    <row r="93" spans="1:22" ht="31.5" customHeight="1">
      <c r="A93" s="244"/>
      <c r="B93" s="239"/>
      <c r="C93" s="239"/>
      <c r="D93" s="239"/>
      <c r="E93" s="239"/>
      <c r="F93" s="239"/>
      <c r="G93" s="239"/>
      <c r="H93" s="239"/>
      <c r="I93" s="135" t="s">
        <v>20</v>
      </c>
      <c r="J93" s="135" t="s">
        <v>22</v>
      </c>
      <c r="K93" s="240"/>
      <c r="L93" s="135" t="s">
        <v>20</v>
      </c>
      <c r="M93" s="135" t="s">
        <v>22</v>
      </c>
      <c r="N93" s="135" t="s">
        <v>20</v>
      </c>
      <c r="O93" s="135" t="s">
        <v>22</v>
      </c>
      <c r="P93" s="235"/>
      <c r="Q93" s="235"/>
      <c r="R93" s="135" t="s">
        <v>20</v>
      </c>
      <c r="S93" s="136" t="s">
        <v>22</v>
      </c>
      <c r="U93" s="135" t="s">
        <v>20</v>
      </c>
      <c r="V93" s="136" t="s">
        <v>22</v>
      </c>
    </row>
    <row r="94" spans="1:22" ht="13.2">
      <c r="A94" s="56"/>
      <c r="B94" s="245" t="s">
        <v>62</v>
      </c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106"/>
    </row>
    <row r="95" spans="1:22" ht="24">
      <c r="A95" s="10" t="s">
        <v>106</v>
      </c>
      <c r="B95" s="3" t="s">
        <v>107</v>
      </c>
      <c r="C95" s="10" t="s">
        <v>40</v>
      </c>
      <c r="D95" s="10" t="s">
        <v>26</v>
      </c>
      <c r="E95" s="10" t="s">
        <v>27</v>
      </c>
      <c r="F95" s="10" t="s">
        <v>41</v>
      </c>
      <c r="G95" s="3" t="s">
        <v>89</v>
      </c>
      <c r="H95" s="10" t="s">
        <v>90</v>
      </c>
      <c r="I95" s="137">
        <v>256</v>
      </c>
      <c r="J95" s="137">
        <f>ROUND(I95*1.22,2)</f>
        <v>312.32</v>
      </c>
      <c r="K95" s="110" t="s">
        <v>31</v>
      </c>
      <c r="L95" s="138">
        <f t="shared" ref="L95:L106" si="66">ROUND(M95/1.22,2)</f>
        <v>181.3</v>
      </c>
      <c r="M95" s="138">
        <f>O95</f>
        <v>221.19</v>
      </c>
      <c r="N95" s="138">
        <f t="shared" ref="N95:N100" si="67">ROUND(O95/1.22,2)</f>
        <v>181.3</v>
      </c>
      <c r="O95" s="138">
        <v>221.19</v>
      </c>
      <c r="P95" s="111"/>
      <c r="Q95" s="117" t="s">
        <v>44</v>
      </c>
      <c r="R95" s="137">
        <f t="shared" ref="R95" si="68">N95*P95</f>
        <v>0</v>
      </c>
      <c r="S95" s="137">
        <f t="shared" ref="S95:S100" si="69">R95*1.22</f>
        <v>0</v>
      </c>
      <c r="U95" s="137">
        <f t="shared" ref="U95:U99" si="70">IF(Q95=3,R95*4,R95)</f>
        <v>0</v>
      </c>
      <c r="V95" s="137">
        <f t="shared" ref="V95:V99" si="71">U95*1.22</f>
        <v>0</v>
      </c>
    </row>
    <row r="96" spans="1:22" ht="36">
      <c r="A96" s="10" t="s">
        <v>98</v>
      </c>
      <c r="B96" s="3" t="s">
        <v>99</v>
      </c>
      <c r="C96" s="10" t="s">
        <v>25</v>
      </c>
      <c r="D96" s="10" t="s">
        <v>26</v>
      </c>
      <c r="E96" s="10" t="s">
        <v>27</v>
      </c>
      <c r="F96" s="10" t="s">
        <v>28</v>
      </c>
      <c r="G96" s="3" t="s">
        <v>29</v>
      </c>
      <c r="H96" s="10" t="s">
        <v>30</v>
      </c>
      <c r="I96" s="137">
        <v>10.6</v>
      </c>
      <c r="J96" s="137">
        <f t="shared" ref="J96:J107" si="72">ROUND(I96*1.22,2)</f>
        <v>12.93</v>
      </c>
      <c r="K96" s="110" t="s">
        <v>31</v>
      </c>
      <c r="L96" s="138">
        <f t="shared" ref="L96:L100" si="73">M96/1.22</f>
        <v>7.2711748633879782</v>
      </c>
      <c r="M96" s="138">
        <f t="shared" ref="M96:M100" si="74">O96/12</f>
        <v>8.8708333333333336</v>
      </c>
      <c r="N96" s="138">
        <f t="shared" si="67"/>
        <v>87.25</v>
      </c>
      <c r="O96" s="138">
        <v>106.45</v>
      </c>
      <c r="P96" s="111"/>
      <c r="Q96" s="111">
        <v>3</v>
      </c>
      <c r="R96" s="137">
        <f>N96*P96/12*Q96</f>
        <v>0</v>
      </c>
      <c r="S96" s="137">
        <f t="shared" si="69"/>
        <v>0</v>
      </c>
      <c r="U96" s="137">
        <f t="shared" si="70"/>
        <v>0</v>
      </c>
      <c r="V96" s="137">
        <f t="shared" si="71"/>
        <v>0</v>
      </c>
    </row>
    <row r="97" spans="1:22" ht="24">
      <c r="A97" s="10" t="s">
        <v>102</v>
      </c>
      <c r="B97" s="3" t="s">
        <v>103</v>
      </c>
      <c r="C97" s="10" t="s">
        <v>25</v>
      </c>
      <c r="D97" s="10" t="s">
        <v>26</v>
      </c>
      <c r="E97" s="10" t="s">
        <v>27</v>
      </c>
      <c r="F97" s="10" t="s">
        <v>28</v>
      </c>
      <c r="G97" s="3" t="s">
        <v>29</v>
      </c>
      <c r="H97" s="10" t="s">
        <v>30</v>
      </c>
      <c r="I97" s="137">
        <v>17.899999999999999</v>
      </c>
      <c r="J97" s="137">
        <f t="shared" ref="J97" si="75">ROUND(I97*1.22,2)</f>
        <v>21.84</v>
      </c>
      <c r="K97" s="110" t="s">
        <v>31</v>
      </c>
      <c r="L97" s="138">
        <f t="shared" ref="L97" si="76">M97/1.22</f>
        <v>13.14344262295082</v>
      </c>
      <c r="M97" s="138">
        <f t="shared" ref="M97" si="77">O97/12</f>
        <v>16.035</v>
      </c>
      <c r="N97" s="138">
        <f t="shared" ref="N97" si="78">ROUND(O97/1.22,2)</f>
        <v>157.72</v>
      </c>
      <c r="O97" s="138">
        <v>192.42</v>
      </c>
      <c r="P97" s="111"/>
      <c r="Q97" s="111">
        <v>12</v>
      </c>
      <c r="R97" s="137">
        <f t="shared" ref="R97" si="79">N97*P97/12*Q97</f>
        <v>0</v>
      </c>
      <c r="S97" s="137">
        <f t="shared" ref="S97" si="80">R97*1.22</f>
        <v>0</v>
      </c>
      <c r="U97" s="137">
        <f t="shared" si="70"/>
        <v>0</v>
      </c>
      <c r="V97" s="137">
        <f t="shared" si="71"/>
        <v>0</v>
      </c>
    </row>
    <row r="98" spans="1:22" ht="24">
      <c r="A98" s="10" t="s">
        <v>102</v>
      </c>
      <c r="B98" s="3" t="s">
        <v>103</v>
      </c>
      <c r="C98" s="10" t="s">
        <v>25</v>
      </c>
      <c r="D98" s="10" t="s">
        <v>26</v>
      </c>
      <c r="E98" s="10" t="s">
        <v>27</v>
      </c>
      <c r="F98" s="10" t="s">
        <v>28</v>
      </c>
      <c r="G98" s="3" t="s">
        <v>29</v>
      </c>
      <c r="H98" s="10" t="s">
        <v>30</v>
      </c>
      <c r="I98" s="137">
        <v>17.899999999999999</v>
      </c>
      <c r="J98" s="137">
        <f t="shared" si="72"/>
        <v>21.84</v>
      </c>
      <c r="K98" s="110" t="s">
        <v>31</v>
      </c>
      <c r="L98" s="138">
        <f t="shared" si="73"/>
        <v>13.14344262295082</v>
      </c>
      <c r="M98" s="138">
        <f t="shared" si="74"/>
        <v>16.035</v>
      </c>
      <c r="N98" s="138">
        <f t="shared" si="67"/>
        <v>157.72</v>
      </c>
      <c r="O98" s="138">
        <v>192.42</v>
      </c>
      <c r="P98" s="111"/>
      <c r="Q98" s="111">
        <v>3</v>
      </c>
      <c r="R98" s="137">
        <f t="shared" ref="R98:R100" si="81">N98*P98/12*Q98</f>
        <v>0</v>
      </c>
      <c r="S98" s="137">
        <f t="shared" si="69"/>
        <v>0</v>
      </c>
      <c r="U98" s="137">
        <f t="shared" si="70"/>
        <v>0</v>
      </c>
      <c r="V98" s="137">
        <f t="shared" si="71"/>
        <v>0</v>
      </c>
    </row>
    <row r="99" spans="1:22" ht="24">
      <c r="A99" s="10" t="s">
        <v>108</v>
      </c>
      <c r="B99" s="3" t="s">
        <v>109</v>
      </c>
      <c r="C99" s="10" t="s">
        <v>25</v>
      </c>
      <c r="D99" s="10" t="s">
        <v>26</v>
      </c>
      <c r="E99" s="10" t="s">
        <v>27</v>
      </c>
      <c r="F99" s="10" t="s">
        <v>28</v>
      </c>
      <c r="G99" s="3" t="s">
        <v>29</v>
      </c>
      <c r="H99" s="10" t="s">
        <v>30</v>
      </c>
      <c r="I99" s="137">
        <v>5.6</v>
      </c>
      <c r="J99" s="137">
        <f t="shared" ref="J99" si="82">ROUND(I99*1.22,2)</f>
        <v>6.83</v>
      </c>
      <c r="K99" s="110" t="s">
        <v>31</v>
      </c>
      <c r="L99" s="138">
        <f t="shared" ref="L99" si="83">M99/1.22</f>
        <v>4.0908469945355197</v>
      </c>
      <c r="M99" s="138">
        <f t="shared" ref="M99" si="84">O99/12</f>
        <v>4.9908333333333337</v>
      </c>
      <c r="N99" s="138">
        <f t="shared" ref="N99" si="85">ROUND(O99/1.22,2)</f>
        <v>49.09</v>
      </c>
      <c r="O99" s="138">
        <v>59.89</v>
      </c>
      <c r="P99" s="111"/>
      <c r="Q99" s="111">
        <v>12</v>
      </c>
      <c r="R99" s="137">
        <f t="shared" ref="R99" si="86">N99*P99/12*Q99</f>
        <v>0</v>
      </c>
      <c r="S99" s="137">
        <f t="shared" ref="S99" si="87">R99*1.22</f>
        <v>0</v>
      </c>
      <c r="U99" s="137">
        <f t="shared" si="70"/>
        <v>0</v>
      </c>
      <c r="V99" s="137">
        <f t="shared" si="71"/>
        <v>0</v>
      </c>
    </row>
    <row r="100" spans="1:22" ht="24">
      <c r="A100" s="10" t="s">
        <v>108</v>
      </c>
      <c r="B100" s="3" t="s">
        <v>109</v>
      </c>
      <c r="C100" s="10" t="s">
        <v>25</v>
      </c>
      <c r="D100" s="10" t="s">
        <v>26</v>
      </c>
      <c r="E100" s="10" t="s">
        <v>27</v>
      </c>
      <c r="F100" s="10" t="s">
        <v>28</v>
      </c>
      <c r="G100" s="3" t="s">
        <v>29</v>
      </c>
      <c r="H100" s="10" t="s">
        <v>30</v>
      </c>
      <c r="I100" s="137">
        <v>5.6</v>
      </c>
      <c r="J100" s="137">
        <f t="shared" si="72"/>
        <v>6.83</v>
      </c>
      <c r="K100" s="110" t="s">
        <v>31</v>
      </c>
      <c r="L100" s="138">
        <f t="shared" si="73"/>
        <v>4.0908469945355197</v>
      </c>
      <c r="M100" s="138">
        <f t="shared" si="74"/>
        <v>4.9908333333333337</v>
      </c>
      <c r="N100" s="138">
        <f t="shared" si="67"/>
        <v>49.09</v>
      </c>
      <c r="O100" s="138">
        <v>59.89</v>
      </c>
      <c r="P100" s="111"/>
      <c r="Q100" s="111">
        <v>3</v>
      </c>
      <c r="R100" s="137">
        <f t="shared" si="81"/>
        <v>0</v>
      </c>
      <c r="S100" s="137">
        <f t="shared" si="69"/>
        <v>0</v>
      </c>
      <c r="U100" s="137">
        <f t="shared" ref="U100" si="88">Q100*S100/12*T100</f>
        <v>0</v>
      </c>
      <c r="V100" s="137">
        <f t="shared" ref="V100" si="89">U100*1.22</f>
        <v>0</v>
      </c>
    </row>
    <row r="101" spans="1:22" ht="13.2">
      <c r="A101" s="55"/>
      <c r="B101" s="245" t="s">
        <v>67</v>
      </c>
      <c r="C101" s="246"/>
      <c r="D101" s="246"/>
      <c r="E101" s="246"/>
      <c r="F101" s="246"/>
      <c r="G101" s="246"/>
      <c r="H101" s="246"/>
      <c r="I101" s="246"/>
      <c r="J101" s="246">
        <f t="shared" si="72"/>
        <v>0</v>
      </c>
      <c r="K101" s="246"/>
      <c r="L101" s="246"/>
      <c r="M101" s="246"/>
      <c r="N101" s="246"/>
      <c r="O101" s="246"/>
      <c r="P101" s="246"/>
      <c r="Q101" s="106"/>
    </row>
    <row r="102" spans="1:22" ht="24">
      <c r="A102" s="10" t="s">
        <v>110</v>
      </c>
      <c r="B102" s="3" t="s">
        <v>111</v>
      </c>
      <c r="C102" s="10" t="s">
        <v>40</v>
      </c>
      <c r="D102" s="10" t="s">
        <v>26</v>
      </c>
      <c r="E102" s="10" t="s">
        <v>27</v>
      </c>
      <c r="F102" s="10" t="s">
        <v>41</v>
      </c>
      <c r="G102" s="3" t="s">
        <v>89</v>
      </c>
      <c r="H102" s="10" t="s">
        <v>93</v>
      </c>
      <c r="I102" s="137">
        <v>81</v>
      </c>
      <c r="J102" s="137">
        <f t="shared" si="72"/>
        <v>98.82</v>
      </c>
      <c r="K102" s="110" t="s">
        <v>31</v>
      </c>
      <c r="L102" s="138">
        <f t="shared" si="66"/>
        <v>50.49</v>
      </c>
      <c r="M102" s="138">
        <f>O102</f>
        <v>61.6</v>
      </c>
      <c r="N102" s="138">
        <f t="shared" ref="N102:N103" si="90">ROUND(O102/1.22,2)</f>
        <v>50.49</v>
      </c>
      <c r="O102" s="138">
        <v>61.6</v>
      </c>
      <c r="P102" s="111"/>
      <c r="Q102" s="117" t="s">
        <v>44</v>
      </c>
      <c r="R102" s="137">
        <f t="shared" ref="R102" si="91">N102*P102</f>
        <v>0</v>
      </c>
      <c r="S102" s="137">
        <f t="shared" ref="S102:S103" si="92">R102*1.22</f>
        <v>0</v>
      </c>
      <c r="U102" s="137">
        <f t="shared" ref="U102:U103" si="93">IF(Q102=3,R102*4,R102)</f>
        <v>0</v>
      </c>
      <c r="V102" s="137">
        <f t="shared" ref="V102:V103" si="94">U102*1.22</f>
        <v>0</v>
      </c>
    </row>
    <row r="103" spans="1:22" ht="24">
      <c r="A103" s="10" t="s">
        <v>112</v>
      </c>
      <c r="B103" s="3" t="s">
        <v>113</v>
      </c>
      <c r="C103" s="10" t="s">
        <v>40</v>
      </c>
      <c r="D103" s="10" t="s">
        <v>26</v>
      </c>
      <c r="E103" s="10" t="s">
        <v>27</v>
      </c>
      <c r="F103" s="10" t="s">
        <v>28</v>
      </c>
      <c r="G103" s="3" t="s">
        <v>29</v>
      </c>
      <c r="H103" s="10" t="s">
        <v>30</v>
      </c>
      <c r="I103" s="137">
        <v>4.9000000000000004</v>
      </c>
      <c r="J103" s="137">
        <f t="shared" si="72"/>
        <v>5.98</v>
      </c>
      <c r="K103" s="110" t="s">
        <v>31</v>
      </c>
      <c r="L103" s="138">
        <f t="shared" ref="L103" si="95">M103/1.22</f>
        <v>3.5846994535519126</v>
      </c>
      <c r="M103" s="138">
        <f t="shared" ref="M103" si="96">O103/12</f>
        <v>4.3733333333333331</v>
      </c>
      <c r="N103" s="138">
        <f t="shared" si="90"/>
        <v>43.02</v>
      </c>
      <c r="O103" s="138">
        <v>52.48</v>
      </c>
      <c r="P103" s="111"/>
      <c r="Q103" s="111">
        <v>3</v>
      </c>
      <c r="R103" s="137">
        <f t="shared" ref="R103" si="97">N103*P103/12*Q103</f>
        <v>0</v>
      </c>
      <c r="S103" s="137">
        <f t="shared" si="92"/>
        <v>0</v>
      </c>
      <c r="U103" s="137">
        <f t="shared" si="93"/>
        <v>0</v>
      </c>
      <c r="V103" s="137">
        <f t="shared" si="94"/>
        <v>0</v>
      </c>
    </row>
    <row r="104" spans="1:22" ht="13.2">
      <c r="A104" s="55"/>
      <c r="B104" s="245" t="s">
        <v>72</v>
      </c>
      <c r="C104" s="246"/>
      <c r="D104" s="246"/>
      <c r="E104" s="246"/>
      <c r="F104" s="246"/>
      <c r="G104" s="246"/>
      <c r="H104" s="246"/>
      <c r="I104" s="246"/>
      <c r="J104" s="246">
        <f t="shared" si="72"/>
        <v>0</v>
      </c>
      <c r="K104" s="246"/>
      <c r="L104" s="246"/>
      <c r="M104" s="246"/>
      <c r="N104" s="246"/>
      <c r="O104" s="246"/>
      <c r="P104" s="246"/>
      <c r="Q104" s="106"/>
    </row>
    <row r="105" spans="1:22" ht="24">
      <c r="A105" s="10" t="s">
        <v>114</v>
      </c>
      <c r="B105" s="3" t="s">
        <v>115</v>
      </c>
      <c r="C105" s="10" t="s">
        <v>116</v>
      </c>
      <c r="D105" s="10" t="s">
        <v>26</v>
      </c>
      <c r="E105" s="10" t="s">
        <v>27</v>
      </c>
      <c r="F105" s="10" t="s">
        <v>41</v>
      </c>
      <c r="G105" s="3" t="s">
        <v>89</v>
      </c>
      <c r="H105" s="10" t="s">
        <v>90</v>
      </c>
      <c r="I105" s="137">
        <v>137</v>
      </c>
      <c r="J105" s="137">
        <f t="shared" si="72"/>
        <v>167.14</v>
      </c>
      <c r="K105" s="110" t="s">
        <v>31</v>
      </c>
      <c r="L105" s="138">
        <f t="shared" si="66"/>
        <v>96.37</v>
      </c>
      <c r="M105" s="138">
        <f>O105</f>
        <v>117.57</v>
      </c>
      <c r="N105" s="138">
        <f t="shared" ref="N105:N107" si="98">ROUND(O105/1.22,2)</f>
        <v>96.37</v>
      </c>
      <c r="O105" s="138">
        <v>117.57</v>
      </c>
      <c r="P105" s="111"/>
      <c r="Q105" s="117" t="s">
        <v>44</v>
      </c>
      <c r="R105" s="137">
        <f t="shared" ref="R105:R106" si="99">N105*P105</f>
        <v>0</v>
      </c>
      <c r="S105" s="137">
        <f t="shared" ref="S105:S107" si="100">R105*1.22</f>
        <v>0</v>
      </c>
      <c r="U105" s="137">
        <f t="shared" ref="U105:U106" si="101">IF(Q105=3,R105*4,R105)</f>
        <v>0</v>
      </c>
      <c r="V105" s="137">
        <f t="shared" ref="V105:V106" si="102">U105*1.22</f>
        <v>0</v>
      </c>
    </row>
    <row r="106" spans="1:22" ht="24">
      <c r="A106" s="10" t="s">
        <v>117</v>
      </c>
      <c r="B106" s="3" t="s">
        <v>118</v>
      </c>
      <c r="C106" s="10" t="s">
        <v>40</v>
      </c>
      <c r="D106" s="10" t="s">
        <v>26</v>
      </c>
      <c r="E106" s="10" t="s">
        <v>27</v>
      </c>
      <c r="F106" s="10" t="s">
        <v>41</v>
      </c>
      <c r="G106" s="3" t="s">
        <v>89</v>
      </c>
      <c r="H106" s="10" t="s">
        <v>90</v>
      </c>
      <c r="I106" s="137">
        <v>106</v>
      </c>
      <c r="J106" s="137">
        <f t="shared" si="72"/>
        <v>129.32</v>
      </c>
      <c r="K106" s="110" t="s">
        <v>31</v>
      </c>
      <c r="L106" s="138">
        <f t="shared" si="66"/>
        <v>74.709999999999994</v>
      </c>
      <c r="M106" s="138">
        <f>O106</f>
        <v>91.15</v>
      </c>
      <c r="N106" s="138">
        <f t="shared" si="98"/>
        <v>74.709999999999994</v>
      </c>
      <c r="O106" s="138">
        <v>91.15</v>
      </c>
      <c r="P106" s="111"/>
      <c r="Q106" s="117" t="s">
        <v>44</v>
      </c>
      <c r="R106" s="137">
        <f t="shared" si="99"/>
        <v>0</v>
      </c>
      <c r="S106" s="137">
        <f t="shared" si="100"/>
        <v>0</v>
      </c>
      <c r="U106" s="137">
        <f t="shared" si="101"/>
        <v>0</v>
      </c>
      <c r="V106" s="137">
        <f t="shared" si="102"/>
        <v>0</v>
      </c>
    </row>
    <row r="107" spans="1:22" ht="24">
      <c r="A107" s="10" t="s">
        <v>119</v>
      </c>
      <c r="B107" s="3" t="s">
        <v>120</v>
      </c>
      <c r="C107" s="10" t="s">
        <v>40</v>
      </c>
      <c r="D107" s="10" t="s">
        <v>26</v>
      </c>
      <c r="E107" s="10" t="s">
        <v>27</v>
      </c>
      <c r="F107" s="10" t="s">
        <v>28</v>
      </c>
      <c r="G107" s="3" t="s">
        <v>29</v>
      </c>
      <c r="H107" s="10" t="s">
        <v>30</v>
      </c>
      <c r="I107" s="137">
        <v>2.2799999999999998</v>
      </c>
      <c r="J107" s="137">
        <f t="shared" si="72"/>
        <v>2.78</v>
      </c>
      <c r="K107" s="110" t="s">
        <v>31</v>
      </c>
      <c r="L107" s="138">
        <f t="shared" ref="L107" si="103">M107/1.22</f>
        <v>1.4275956284153004</v>
      </c>
      <c r="M107" s="138">
        <f t="shared" ref="M107" si="104">O107/12</f>
        <v>1.7416666666666665</v>
      </c>
      <c r="N107" s="138">
        <f t="shared" si="98"/>
        <v>17.13</v>
      </c>
      <c r="O107" s="138">
        <v>20.9</v>
      </c>
      <c r="P107" s="111"/>
      <c r="Q107" s="111">
        <v>12</v>
      </c>
      <c r="R107" s="137">
        <f t="shared" ref="R107" si="105">N107*P107/12*Q107</f>
        <v>0</v>
      </c>
      <c r="S107" s="137">
        <f t="shared" si="100"/>
        <v>0</v>
      </c>
      <c r="U107" s="137">
        <f t="shared" ref="U107" si="106">Q107*S107/12*T107</f>
        <v>0</v>
      </c>
      <c r="V107" s="137">
        <f t="shared" ref="V107" si="107">U107*1.22</f>
        <v>0</v>
      </c>
    </row>
    <row r="108" spans="1:22" ht="13.2">
      <c r="A108" s="55"/>
      <c r="B108" s="245" t="s">
        <v>121</v>
      </c>
      <c r="C108" s="246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106"/>
    </row>
    <row r="109" spans="1:22">
      <c r="A109" s="236" t="s">
        <v>32</v>
      </c>
      <c r="B109" s="236"/>
      <c r="C109" s="236"/>
      <c r="D109" s="236"/>
      <c r="E109" s="236"/>
      <c r="F109" s="236"/>
      <c r="G109" s="236"/>
      <c r="H109" s="236"/>
      <c r="I109" s="112"/>
      <c r="J109" s="113"/>
      <c r="K109" s="114"/>
      <c r="L109" s="114"/>
      <c r="M109" s="114"/>
      <c r="N109" s="114"/>
      <c r="O109" s="114"/>
      <c r="P109" s="127">
        <f>SUM(P95:P107)</f>
        <v>0</v>
      </c>
      <c r="Q109" s="127"/>
      <c r="R109" s="116">
        <f>SUM(R95:R107)</f>
        <v>0</v>
      </c>
      <c r="S109" s="116">
        <f>SUM(S95:S107)</f>
        <v>0</v>
      </c>
      <c r="U109" s="116">
        <f>SUM(U95:U107)</f>
        <v>0</v>
      </c>
      <c r="V109" s="116">
        <f>SUM(V95:V107)</f>
        <v>0</v>
      </c>
    </row>
    <row r="110" spans="1:22" ht="15.6" thickBot="1">
      <c r="A110" s="139"/>
      <c r="B110" s="140"/>
      <c r="C110" s="140"/>
      <c r="D110" s="140"/>
      <c r="R110" s="109"/>
      <c r="S110" s="109"/>
      <c r="U110" s="109"/>
      <c r="V110" s="109"/>
    </row>
    <row r="111" spans="1:22" ht="13.8" thickBot="1">
      <c r="A111" s="130" t="s">
        <v>122</v>
      </c>
      <c r="B111" s="241" t="s">
        <v>123</v>
      </c>
      <c r="C111" s="241"/>
      <c r="D111" s="241"/>
      <c r="E111" s="241"/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2"/>
      <c r="Q111" s="131"/>
    </row>
    <row r="112" spans="1:22" ht="45" customHeight="1">
      <c r="A112" s="243" t="s">
        <v>4</v>
      </c>
      <c r="B112" s="238" t="s">
        <v>5</v>
      </c>
      <c r="C112" s="238" t="s">
        <v>6</v>
      </c>
      <c r="D112" s="238" t="s">
        <v>7</v>
      </c>
      <c r="E112" s="238" t="s">
        <v>8</v>
      </c>
      <c r="F112" s="238" t="s">
        <v>9</v>
      </c>
      <c r="G112" s="238" t="s">
        <v>10</v>
      </c>
      <c r="H112" s="238" t="s">
        <v>11</v>
      </c>
      <c r="I112" s="232" t="s">
        <v>34</v>
      </c>
      <c r="J112" s="233"/>
      <c r="K112" s="240" t="s">
        <v>35</v>
      </c>
      <c r="L112" s="232" t="s">
        <v>36</v>
      </c>
      <c r="M112" s="233"/>
      <c r="N112" s="232" t="s">
        <v>37</v>
      </c>
      <c r="O112" s="233"/>
      <c r="P112" s="235" t="s">
        <v>16</v>
      </c>
      <c r="Q112" s="235" t="s">
        <v>17</v>
      </c>
      <c r="R112" s="232" t="s">
        <v>18</v>
      </c>
      <c r="S112" s="233"/>
      <c r="U112" s="232" t="s">
        <v>18</v>
      </c>
      <c r="V112" s="233"/>
    </row>
    <row r="113" spans="1:22" ht="31.5" customHeight="1">
      <c r="A113" s="244"/>
      <c r="B113" s="239"/>
      <c r="C113" s="239"/>
      <c r="D113" s="239"/>
      <c r="E113" s="239"/>
      <c r="F113" s="239"/>
      <c r="G113" s="239"/>
      <c r="H113" s="239"/>
      <c r="I113" s="135" t="s">
        <v>20</v>
      </c>
      <c r="J113" s="135" t="s">
        <v>22</v>
      </c>
      <c r="K113" s="240"/>
      <c r="L113" s="135" t="s">
        <v>20</v>
      </c>
      <c r="M113" s="135" t="s">
        <v>22</v>
      </c>
      <c r="N113" s="135" t="s">
        <v>20</v>
      </c>
      <c r="O113" s="135" t="s">
        <v>22</v>
      </c>
      <c r="P113" s="235"/>
      <c r="Q113" s="235"/>
      <c r="R113" s="135" t="s">
        <v>20</v>
      </c>
      <c r="S113" s="136" t="s">
        <v>22</v>
      </c>
      <c r="U113" s="135" t="s">
        <v>20</v>
      </c>
      <c r="V113" s="136" t="s">
        <v>22</v>
      </c>
    </row>
    <row r="114" spans="1:22" ht="36">
      <c r="A114" s="2" t="s">
        <v>124</v>
      </c>
      <c r="B114" s="3" t="s">
        <v>125</v>
      </c>
      <c r="C114" s="5" t="s">
        <v>40</v>
      </c>
      <c r="D114" s="5" t="s">
        <v>126</v>
      </c>
      <c r="E114" s="5" t="s">
        <v>27</v>
      </c>
      <c r="F114" s="5" t="s">
        <v>41</v>
      </c>
      <c r="G114" s="4" t="s">
        <v>42</v>
      </c>
      <c r="H114" s="5" t="s">
        <v>43</v>
      </c>
      <c r="I114" s="137">
        <v>16</v>
      </c>
      <c r="J114" s="137">
        <f t="shared" ref="J114:J164" si="108">ROUND(I114*1.22,2)</f>
        <v>19.52</v>
      </c>
      <c r="K114" s="110" t="s">
        <v>31</v>
      </c>
      <c r="L114" s="138">
        <f t="shared" ref="L114:L164" si="109">ROUND(M114/1.22,2)</f>
        <v>11.16</v>
      </c>
      <c r="M114" s="138">
        <f>O114</f>
        <v>13.62</v>
      </c>
      <c r="N114" s="138">
        <f t="shared" ref="N114:N164" si="110">ROUND(O114/1.22,2)</f>
        <v>11.16</v>
      </c>
      <c r="O114" s="138">
        <v>13.62</v>
      </c>
      <c r="P114" s="111"/>
      <c r="Q114" s="117" t="s">
        <v>44</v>
      </c>
      <c r="R114" s="137">
        <f>N114*P114</f>
        <v>0</v>
      </c>
      <c r="S114" s="137">
        <f t="shared" ref="S114:S164" si="111">R114*1.22</f>
        <v>0</v>
      </c>
      <c r="U114" s="137">
        <f t="shared" ref="U114:U164" si="112">IF(Q114=3,R114*4,R114)</f>
        <v>0</v>
      </c>
      <c r="V114" s="137">
        <f t="shared" ref="V114:V164" si="113">U114*1.22</f>
        <v>0</v>
      </c>
    </row>
    <row r="115" spans="1:22" ht="24">
      <c r="A115" s="2" t="s">
        <v>127</v>
      </c>
      <c r="B115" s="3" t="s">
        <v>128</v>
      </c>
      <c r="C115" s="5" t="s">
        <v>40</v>
      </c>
      <c r="D115" s="5" t="s">
        <v>126</v>
      </c>
      <c r="E115" s="5" t="s">
        <v>27</v>
      </c>
      <c r="F115" s="5" t="s">
        <v>41</v>
      </c>
      <c r="G115" s="4" t="s">
        <v>42</v>
      </c>
      <c r="H115" s="5" t="s">
        <v>43</v>
      </c>
      <c r="I115" s="137">
        <v>4890</v>
      </c>
      <c r="J115" s="137">
        <f t="shared" si="108"/>
        <v>5965.8</v>
      </c>
      <c r="K115" s="110" t="s">
        <v>31</v>
      </c>
      <c r="L115" s="138">
        <f t="shared" si="109"/>
        <v>3463.36</v>
      </c>
      <c r="M115" s="138">
        <f t="shared" ref="M115:M164" si="114">O115</f>
        <v>4225.3</v>
      </c>
      <c r="N115" s="138">
        <f t="shared" si="110"/>
        <v>3463.36</v>
      </c>
      <c r="O115" s="138">
        <v>4225.3</v>
      </c>
      <c r="P115" s="111"/>
      <c r="Q115" s="117" t="s">
        <v>44</v>
      </c>
      <c r="R115" s="137">
        <f t="shared" ref="R115:R164" si="115">N115*P115</f>
        <v>0</v>
      </c>
      <c r="S115" s="137">
        <f t="shared" si="111"/>
        <v>0</v>
      </c>
      <c r="U115" s="137">
        <f t="shared" si="112"/>
        <v>0</v>
      </c>
      <c r="V115" s="137">
        <f t="shared" si="113"/>
        <v>0</v>
      </c>
    </row>
    <row r="116" spans="1:22" ht="24">
      <c r="A116" s="2" t="s">
        <v>129</v>
      </c>
      <c r="B116" s="3" t="s">
        <v>130</v>
      </c>
      <c r="C116" s="5" t="s">
        <v>40</v>
      </c>
      <c r="D116" s="5" t="s">
        <v>126</v>
      </c>
      <c r="E116" s="5" t="s">
        <v>27</v>
      </c>
      <c r="F116" s="5" t="s">
        <v>41</v>
      </c>
      <c r="G116" s="4" t="s">
        <v>42</v>
      </c>
      <c r="H116" s="5" t="s">
        <v>43</v>
      </c>
      <c r="I116" s="137">
        <v>1121</v>
      </c>
      <c r="J116" s="137">
        <f t="shared" si="108"/>
        <v>1367.62</v>
      </c>
      <c r="K116" s="110" t="s">
        <v>31</v>
      </c>
      <c r="L116" s="138">
        <f t="shared" si="109"/>
        <v>793.95</v>
      </c>
      <c r="M116" s="138">
        <f t="shared" si="114"/>
        <v>968.62</v>
      </c>
      <c r="N116" s="138">
        <f t="shared" si="110"/>
        <v>793.95</v>
      </c>
      <c r="O116" s="138">
        <v>968.62</v>
      </c>
      <c r="P116" s="111"/>
      <c r="Q116" s="117" t="s">
        <v>44</v>
      </c>
      <c r="R116" s="137">
        <f t="shared" si="115"/>
        <v>0</v>
      </c>
      <c r="S116" s="137">
        <f t="shared" si="111"/>
        <v>0</v>
      </c>
      <c r="U116" s="137">
        <f t="shared" si="112"/>
        <v>0</v>
      </c>
      <c r="V116" s="137">
        <f t="shared" si="113"/>
        <v>0</v>
      </c>
    </row>
    <row r="117" spans="1:22" ht="24">
      <c r="A117" s="2" t="s">
        <v>131</v>
      </c>
      <c r="B117" s="3" t="s">
        <v>132</v>
      </c>
      <c r="C117" s="5" t="s">
        <v>40</v>
      </c>
      <c r="D117" s="5" t="s">
        <v>126</v>
      </c>
      <c r="E117" s="5" t="s">
        <v>27</v>
      </c>
      <c r="F117" s="5" t="s">
        <v>41</v>
      </c>
      <c r="G117" s="4" t="s">
        <v>42</v>
      </c>
      <c r="H117" s="5" t="s">
        <v>43</v>
      </c>
      <c r="I117" s="137">
        <v>1728</v>
      </c>
      <c r="J117" s="137">
        <f t="shared" si="108"/>
        <v>2108.16</v>
      </c>
      <c r="K117" s="110" t="s">
        <v>31</v>
      </c>
      <c r="L117" s="138">
        <f t="shared" si="109"/>
        <v>1223.83</v>
      </c>
      <c r="M117" s="138">
        <f t="shared" si="114"/>
        <v>1493.07</v>
      </c>
      <c r="N117" s="138">
        <f t="shared" si="110"/>
        <v>1223.83</v>
      </c>
      <c r="O117" s="138">
        <v>1493.07</v>
      </c>
      <c r="P117" s="111"/>
      <c r="Q117" s="117" t="s">
        <v>44</v>
      </c>
      <c r="R117" s="137">
        <f t="shared" si="115"/>
        <v>0</v>
      </c>
      <c r="S117" s="137">
        <f t="shared" si="111"/>
        <v>0</v>
      </c>
      <c r="U117" s="137">
        <f t="shared" si="112"/>
        <v>0</v>
      </c>
      <c r="V117" s="137">
        <f t="shared" si="113"/>
        <v>0</v>
      </c>
    </row>
    <row r="118" spans="1:22" ht="24">
      <c r="A118" s="2" t="s">
        <v>133</v>
      </c>
      <c r="B118" s="3" t="s">
        <v>134</v>
      </c>
      <c r="C118" s="5" t="s">
        <v>40</v>
      </c>
      <c r="D118" s="5" t="s">
        <v>126</v>
      </c>
      <c r="E118" s="5" t="s">
        <v>27</v>
      </c>
      <c r="F118" s="5" t="s">
        <v>41</v>
      </c>
      <c r="G118" s="4" t="s">
        <v>42</v>
      </c>
      <c r="H118" s="5" t="s">
        <v>43</v>
      </c>
      <c r="I118" s="137">
        <v>364</v>
      </c>
      <c r="J118" s="137">
        <f t="shared" si="108"/>
        <v>444.08</v>
      </c>
      <c r="K118" s="110" t="s">
        <v>31</v>
      </c>
      <c r="L118" s="138">
        <f t="shared" si="109"/>
        <v>257.8</v>
      </c>
      <c r="M118" s="138">
        <f t="shared" si="114"/>
        <v>314.52</v>
      </c>
      <c r="N118" s="138">
        <f t="shared" si="110"/>
        <v>257.8</v>
      </c>
      <c r="O118" s="138">
        <v>314.52</v>
      </c>
      <c r="P118" s="111"/>
      <c r="Q118" s="117" t="s">
        <v>44</v>
      </c>
      <c r="R118" s="137">
        <f t="shared" si="115"/>
        <v>0</v>
      </c>
      <c r="S118" s="137">
        <f t="shared" si="111"/>
        <v>0</v>
      </c>
      <c r="U118" s="137">
        <f t="shared" si="112"/>
        <v>0</v>
      </c>
      <c r="V118" s="137">
        <f t="shared" si="113"/>
        <v>0</v>
      </c>
    </row>
    <row r="119" spans="1:22" ht="24">
      <c r="A119" s="2" t="s">
        <v>135</v>
      </c>
      <c r="B119" s="3" t="s">
        <v>136</v>
      </c>
      <c r="C119" s="5" t="s">
        <v>40</v>
      </c>
      <c r="D119" s="5" t="s">
        <v>126</v>
      </c>
      <c r="E119" s="5" t="s">
        <v>27</v>
      </c>
      <c r="F119" s="5" t="s">
        <v>41</v>
      </c>
      <c r="G119" s="4" t="s">
        <v>42</v>
      </c>
      <c r="H119" s="5" t="s">
        <v>43</v>
      </c>
      <c r="I119" s="137">
        <v>23</v>
      </c>
      <c r="J119" s="137">
        <f t="shared" si="108"/>
        <v>28.06</v>
      </c>
      <c r="K119" s="110" t="s">
        <v>31</v>
      </c>
      <c r="L119" s="138">
        <f t="shared" si="109"/>
        <v>15.7</v>
      </c>
      <c r="M119" s="138">
        <f t="shared" si="114"/>
        <v>19.149999999999999</v>
      </c>
      <c r="N119" s="138">
        <f t="shared" si="110"/>
        <v>15.7</v>
      </c>
      <c r="O119" s="138">
        <v>19.149999999999999</v>
      </c>
      <c r="P119" s="111"/>
      <c r="Q119" s="117" t="s">
        <v>44</v>
      </c>
      <c r="R119" s="137">
        <f t="shared" si="115"/>
        <v>0</v>
      </c>
      <c r="S119" s="137">
        <f t="shared" si="111"/>
        <v>0</v>
      </c>
      <c r="U119" s="137">
        <f t="shared" si="112"/>
        <v>0</v>
      </c>
      <c r="V119" s="137">
        <f t="shared" si="113"/>
        <v>0</v>
      </c>
    </row>
    <row r="120" spans="1:22" ht="24">
      <c r="A120" s="2" t="s">
        <v>137</v>
      </c>
      <c r="B120" s="3" t="s">
        <v>138</v>
      </c>
      <c r="C120" s="5" t="s">
        <v>40</v>
      </c>
      <c r="D120" s="5" t="s">
        <v>126</v>
      </c>
      <c r="E120" s="5" t="s">
        <v>27</v>
      </c>
      <c r="F120" s="5" t="s">
        <v>41</v>
      </c>
      <c r="G120" s="4" t="s">
        <v>42</v>
      </c>
      <c r="H120" s="5" t="s">
        <v>43</v>
      </c>
      <c r="I120" s="137">
        <v>29</v>
      </c>
      <c r="J120" s="137">
        <f t="shared" si="108"/>
        <v>35.380000000000003</v>
      </c>
      <c r="K120" s="110" t="s">
        <v>31</v>
      </c>
      <c r="L120" s="138">
        <f t="shared" si="109"/>
        <v>20.239999999999998</v>
      </c>
      <c r="M120" s="138">
        <f t="shared" si="114"/>
        <v>24.69</v>
      </c>
      <c r="N120" s="138">
        <f t="shared" si="110"/>
        <v>20.239999999999998</v>
      </c>
      <c r="O120" s="138">
        <v>24.69</v>
      </c>
      <c r="P120" s="111"/>
      <c r="Q120" s="117" t="s">
        <v>44</v>
      </c>
      <c r="R120" s="137">
        <f t="shared" si="115"/>
        <v>0</v>
      </c>
      <c r="S120" s="137">
        <f t="shared" si="111"/>
        <v>0</v>
      </c>
      <c r="U120" s="137">
        <f t="shared" si="112"/>
        <v>0</v>
      </c>
      <c r="V120" s="137">
        <f t="shared" si="113"/>
        <v>0</v>
      </c>
    </row>
    <row r="121" spans="1:22" ht="24">
      <c r="A121" s="2" t="s">
        <v>139</v>
      </c>
      <c r="B121" s="3" t="s">
        <v>140</v>
      </c>
      <c r="C121" s="5" t="s">
        <v>40</v>
      </c>
      <c r="D121" s="5" t="s">
        <v>126</v>
      </c>
      <c r="E121" s="5" t="s">
        <v>27</v>
      </c>
      <c r="F121" s="5" t="s">
        <v>41</v>
      </c>
      <c r="G121" s="4" t="s">
        <v>42</v>
      </c>
      <c r="H121" s="5" t="s">
        <v>43</v>
      </c>
      <c r="I121" s="137">
        <v>986</v>
      </c>
      <c r="J121" s="137">
        <f t="shared" si="108"/>
        <v>1202.92</v>
      </c>
      <c r="K121" s="110" t="s">
        <v>31</v>
      </c>
      <c r="L121" s="138">
        <f t="shared" si="109"/>
        <v>697.89</v>
      </c>
      <c r="M121" s="138">
        <f t="shared" si="114"/>
        <v>851.43</v>
      </c>
      <c r="N121" s="138">
        <f t="shared" si="110"/>
        <v>697.89</v>
      </c>
      <c r="O121" s="138">
        <v>851.43</v>
      </c>
      <c r="P121" s="111"/>
      <c r="Q121" s="117" t="s">
        <v>44</v>
      </c>
      <c r="R121" s="137">
        <f t="shared" si="115"/>
        <v>0</v>
      </c>
      <c r="S121" s="137">
        <f t="shared" si="111"/>
        <v>0</v>
      </c>
      <c r="U121" s="137">
        <f t="shared" si="112"/>
        <v>0</v>
      </c>
      <c r="V121" s="137">
        <f t="shared" si="113"/>
        <v>0</v>
      </c>
    </row>
    <row r="122" spans="1:22" ht="24">
      <c r="A122" s="2" t="s">
        <v>141</v>
      </c>
      <c r="B122" s="3" t="s">
        <v>142</v>
      </c>
      <c r="C122" s="5" t="s">
        <v>40</v>
      </c>
      <c r="D122" s="5" t="s">
        <v>126</v>
      </c>
      <c r="E122" s="5" t="s">
        <v>27</v>
      </c>
      <c r="F122" s="5" t="s">
        <v>41</v>
      </c>
      <c r="G122" s="4" t="s">
        <v>42</v>
      </c>
      <c r="H122" s="5" t="s">
        <v>43</v>
      </c>
      <c r="I122" s="137">
        <v>173</v>
      </c>
      <c r="J122" s="137">
        <f t="shared" si="108"/>
        <v>211.06</v>
      </c>
      <c r="K122" s="110" t="s">
        <v>31</v>
      </c>
      <c r="L122" s="138">
        <f t="shared" si="109"/>
        <v>121.98</v>
      </c>
      <c r="M122" s="138">
        <f t="shared" si="114"/>
        <v>148.82</v>
      </c>
      <c r="N122" s="138">
        <f t="shared" si="110"/>
        <v>121.98</v>
      </c>
      <c r="O122" s="138">
        <v>148.82</v>
      </c>
      <c r="P122" s="111"/>
      <c r="Q122" s="117" t="s">
        <v>44</v>
      </c>
      <c r="R122" s="137">
        <f t="shared" si="115"/>
        <v>0</v>
      </c>
      <c r="S122" s="137">
        <f t="shared" si="111"/>
        <v>0</v>
      </c>
      <c r="U122" s="137">
        <f t="shared" si="112"/>
        <v>0</v>
      </c>
      <c r="V122" s="137">
        <f t="shared" si="113"/>
        <v>0</v>
      </c>
    </row>
    <row r="123" spans="1:22" ht="24">
      <c r="A123" s="2" t="s">
        <v>143</v>
      </c>
      <c r="B123" s="3" t="s">
        <v>144</v>
      </c>
      <c r="C123" s="5" t="s">
        <v>40</v>
      </c>
      <c r="D123" s="5" t="s">
        <v>126</v>
      </c>
      <c r="E123" s="5" t="s">
        <v>27</v>
      </c>
      <c r="F123" s="5" t="s">
        <v>41</v>
      </c>
      <c r="G123" s="4" t="s">
        <v>42</v>
      </c>
      <c r="H123" s="5" t="s">
        <v>43</v>
      </c>
      <c r="I123" s="137">
        <v>3.5</v>
      </c>
      <c r="J123" s="137">
        <f t="shared" si="108"/>
        <v>4.2699999999999996</v>
      </c>
      <c r="K123" s="110" t="s">
        <v>31</v>
      </c>
      <c r="L123" s="138">
        <f t="shared" si="109"/>
        <v>2.48</v>
      </c>
      <c r="M123" s="138">
        <f t="shared" si="114"/>
        <v>3.03</v>
      </c>
      <c r="N123" s="138">
        <f t="shared" si="110"/>
        <v>2.48</v>
      </c>
      <c r="O123" s="138">
        <v>3.03</v>
      </c>
      <c r="P123" s="111"/>
      <c r="Q123" s="117" t="s">
        <v>44</v>
      </c>
      <c r="R123" s="137">
        <f t="shared" si="115"/>
        <v>0</v>
      </c>
      <c r="S123" s="137">
        <f t="shared" si="111"/>
        <v>0</v>
      </c>
      <c r="U123" s="137">
        <f t="shared" si="112"/>
        <v>0</v>
      </c>
      <c r="V123" s="137">
        <f t="shared" si="113"/>
        <v>0</v>
      </c>
    </row>
    <row r="124" spans="1:22" ht="24">
      <c r="A124" s="2" t="s">
        <v>145</v>
      </c>
      <c r="B124" s="3" t="s">
        <v>146</v>
      </c>
      <c r="C124" s="5" t="s">
        <v>40</v>
      </c>
      <c r="D124" s="5" t="s">
        <v>126</v>
      </c>
      <c r="E124" s="5" t="s">
        <v>27</v>
      </c>
      <c r="F124" s="5" t="s">
        <v>41</v>
      </c>
      <c r="G124" s="4" t="s">
        <v>42</v>
      </c>
      <c r="H124" s="5" t="s">
        <v>43</v>
      </c>
      <c r="I124" s="137">
        <v>159</v>
      </c>
      <c r="J124" s="137">
        <f t="shared" si="108"/>
        <v>193.98</v>
      </c>
      <c r="K124" s="110" t="s">
        <v>31</v>
      </c>
      <c r="L124" s="138">
        <f t="shared" si="109"/>
        <v>111.96</v>
      </c>
      <c r="M124" s="138">
        <f t="shared" si="114"/>
        <v>136.59</v>
      </c>
      <c r="N124" s="138">
        <f t="shared" si="110"/>
        <v>111.96</v>
      </c>
      <c r="O124" s="138">
        <v>136.59</v>
      </c>
      <c r="P124" s="111"/>
      <c r="Q124" s="117" t="s">
        <v>44</v>
      </c>
      <c r="R124" s="137">
        <f t="shared" si="115"/>
        <v>0</v>
      </c>
      <c r="S124" s="137">
        <f t="shared" si="111"/>
        <v>0</v>
      </c>
      <c r="U124" s="137">
        <f t="shared" si="112"/>
        <v>0</v>
      </c>
      <c r="V124" s="137">
        <f t="shared" si="113"/>
        <v>0</v>
      </c>
    </row>
    <row r="125" spans="1:22" ht="24">
      <c r="A125" s="2" t="s">
        <v>147</v>
      </c>
      <c r="B125" s="3" t="s">
        <v>148</v>
      </c>
      <c r="C125" s="5" t="s">
        <v>40</v>
      </c>
      <c r="D125" s="5" t="s">
        <v>126</v>
      </c>
      <c r="E125" s="5" t="s">
        <v>27</v>
      </c>
      <c r="F125" s="5" t="s">
        <v>41</v>
      </c>
      <c r="G125" s="4" t="s">
        <v>42</v>
      </c>
      <c r="H125" s="5" t="s">
        <v>43</v>
      </c>
      <c r="I125" s="137">
        <v>1378</v>
      </c>
      <c r="J125" s="137">
        <f t="shared" si="108"/>
        <v>1681.16</v>
      </c>
      <c r="K125" s="110" t="s">
        <v>31</v>
      </c>
      <c r="L125" s="138">
        <f t="shared" si="109"/>
        <v>975.94</v>
      </c>
      <c r="M125" s="138">
        <f t="shared" si="114"/>
        <v>1190.6500000000001</v>
      </c>
      <c r="N125" s="138">
        <f t="shared" si="110"/>
        <v>975.94</v>
      </c>
      <c r="O125" s="138">
        <v>1190.6500000000001</v>
      </c>
      <c r="P125" s="111"/>
      <c r="Q125" s="117" t="s">
        <v>44</v>
      </c>
      <c r="R125" s="137">
        <f t="shared" si="115"/>
        <v>0</v>
      </c>
      <c r="S125" s="137">
        <f t="shared" si="111"/>
        <v>0</v>
      </c>
      <c r="U125" s="137">
        <f t="shared" si="112"/>
        <v>0</v>
      </c>
      <c r="V125" s="137">
        <f t="shared" si="113"/>
        <v>0</v>
      </c>
    </row>
    <row r="126" spans="1:22" ht="24">
      <c r="A126" s="2" t="s">
        <v>149</v>
      </c>
      <c r="B126" s="3" t="s">
        <v>150</v>
      </c>
      <c r="C126" s="5" t="s">
        <v>40</v>
      </c>
      <c r="D126" s="5" t="s">
        <v>126</v>
      </c>
      <c r="E126" s="5" t="s">
        <v>27</v>
      </c>
      <c r="F126" s="5" t="s">
        <v>41</v>
      </c>
      <c r="G126" s="4" t="s">
        <v>42</v>
      </c>
      <c r="H126" s="5" t="s">
        <v>43</v>
      </c>
      <c r="I126" s="137">
        <v>54</v>
      </c>
      <c r="J126" s="137">
        <f t="shared" si="108"/>
        <v>65.88</v>
      </c>
      <c r="K126" s="110" t="s">
        <v>31</v>
      </c>
      <c r="L126" s="138">
        <f t="shared" si="109"/>
        <v>37.9</v>
      </c>
      <c r="M126" s="138">
        <f t="shared" si="114"/>
        <v>46.24</v>
      </c>
      <c r="N126" s="138">
        <f t="shared" si="110"/>
        <v>37.9</v>
      </c>
      <c r="O126" s="138">
        <v>46.24</v>
      </c>
      <c r="P126" s="111"/>
      <c r="Q126" s="117" t="s">
        <v>44</v>
      </c>
      <c r="R126" s="137">
        <f t="shared" si="115"/>
        <v>0</v>
      </c>
      <c r="S126" s="137">
        <f t="shared" si="111"/>
        <v>0</v>
      </c>
      <c r="U126" s="137">
        <f t="shared" si="112"/>
        <v>0</v>
      </c>
      <c r="V126" s="137">
        <f t="shared" si="113"/>
        <v>0</v>
      </c>
    </row>
    <row r="127" spans="1:22" ht="24">
      <c r="A127" s="2" t="s">
        <v>151</v>
      </c>
      <c r="B127" s="3" t="s">
        <v>152</v>
      </c>
      <c r="C127" s="5" t="s">
        <v>40</v>
      </c>
      <c r="D127" s="5" t="s">
        <v>126</v>
      </c>
      <c r="E127" s="5" t="s">
        <v>27</v>
      </c>
      <c r="F127" s="5" t="s">
        <v>41</v>
      </c>
      <c r="G127" s="4" t="s">
        <v>42</v>
      </c>
      <c r="H127" s="5" t="s">
        <v>43</v>
      </c>
      <c r="I127" s="137">
        <v>764</v>
      </c>
      <c r="J127" s="137">
        <f t="shared" si="108"/>
        <v>932.08</v>
      </c>
      <c r="K127" s="110" t="s">
        <v>31</v>
      </c>
      <c r="L127" s="138">
        <f t="shared" si="109"/>
        <v>540.9</v>
      </c>
      <c r="M127" s="138">
        <f t="shared" si="114"/>
        <v>659.9</v>
      </c>
      <c r="N127" s="138">
        <f t="shared" si="110"/>
        <v>540.9</v>
      </c>
      <c r="O127" s="138">
        <v>659.9</v>
      </c>
      <c r="P127" s="111"/>
      <c r="Q127" s="117" t="s">
        <v>44</v>
      </c>
      <c r="R127" s="137">
        <f t="shared" si="115"/>
        <v>0</v>
      </c>
      <c r="S127" s="137">
        <f t="shared" si="111"/>
        <v>0</v>
      </c>
      <c r="U127" s="137">
        <f t="shared" si="112"/>
        <v>0</v>
      </c>
      <c r="V127" s="137">
        <f t="shared" si="113"/>
        <v>0</v>
      </c>
    </row>
    <row r="128" spans="1:22" ht="24">
      <c r="A128" s="2" t="s">
        <v>153</v>
      </c>
      <c r="B128" s="3" t="s">
        <v>154</v>
      </c>
      <c r="C128" s="5" t="s">
        <v>40</v>
      </c>
      <c r="D128" s="5" t="s">
        <v>126</v>
      </c>
      <c r="E128" s="5" t="s">
        <v>27</v>
      </c>
      <c r="F128" s="5" t="s">
        <v>41</v>
      </c>
      <c r="G128" s="4" t="s">
        <v>42</v>
      </c>
      <c r="H128" s="5" t="s">
        <v>43</v>
      </c>
      <c r="I128" s="137">
        <v>34</v>
      </c>
      <c r="J128" s="137">
        <f t="shared" si="108"/>
        <v>41.48</v>
      </c>
      <c r="K128" s="110" t="s">
        <v>31</v>
      </c>
      <c r="L128" s="138">
        <f t="shared" si="109"/>
        <v>24.07</v>
      </c>
      <c r="M128" s="138">
        <f t="shared" si="114"/>
        <v>29.37</v>
      </c>
      <c r="N128" s="138">
        <f t="shared" si="110"/>
        <v>24.07</v>
      </c>
      <c r="O128" s="138">
        <v>29.37</v>
      </c>
      <c r="P128" s="111"/>
      <c r="Q128" s="117" t="s">
        <v>44</v>
      </c>
      <c r="R128" s="137">
        <f t="shared" si="115"/>
        <v>0</v>
      </c>
      <c r="S128" s="137">
        <f t="shared" si="111"/>
        <v>0</v>
      </c>
      <c r="U128" s="137">
        <f t="shared" si="112"/>
        <v>0</v>
      </c>
      <c r="V128" s="137">
        <f t="shared" si="113"/>
        <v>0</v>
      </c>
    </row>
    <row r="129" spans="1:22" ht="24">
      <c r="A129" s="2" t="s">
        <v>155</v>
      </c>
      <c r="B129" s="3" t="s">
        <v>156</v>
      </c>
      <c r="C129" s="5" t="s">
        <v>40</v>
      </c>
      <c r="D129" s="5" t="s">
        <v>126</v>
      </c>
      <c r="E129" s="5" t="s">
        <v>27</v>
      </c>
      <c r="F129" s="5" t="s">
        <v>41</v>
      </c>
      <c r="G129" s="4" t="s">
        <v>42</v>
      </c>
      <c r="H129" s="5" t="s">
        <v>43</v>
      </c>
      <c r="I129" s="137">
        <v>21</v>
      </c>
      <c r="J129" s="137">
        <f t="shared" si="108"/>
        <v>25.62</v>
      </c>
      <c r="K129" s="110" t="s">
        <v>31</v>
      </c>
      <c r="L129" s="138">
        <f t="shared" si="109"/>
        <v>14.26</v>
      </c>
      <c r="M129" s="138">
        <f t="shared" si="114"/>
        <v>17.399999999999999</v>
      </c>
      <c r="N129" s="138">
        <f t="shared" si="110"/>
        <v>14.26</v>
      </c>
      <c r="O129" s="138">
        <v>17.399999999999999</v>
      </c>
      <c r="P129" s="111"/>
      <c r="Q129" s="117" t="s">
        <v>44</v>
      </c>
      <c r="R129" s="137">
        <f t="shared" si="115"/>
        <v>0</v>
      </c>
      <c r="S129" s="137">
        <f t="shared" si="111"/>
        <v>0</v>
      </c>
      <c r="U129" s="137">
        <f t="shared" si="112"/>
        <v>0</v>
      </c>
      <c r="V129" s="137">
        <f t="shared" si="113"/>
        <v>0</v>
      </c>
    </row>
    <row r="130" spans="1:22" ht="24">
      <c r="A130" s="2" t="s">
        <v>157</v>
      </c>
      <c r="B130" s="3" t="s">
        <v>158</v>
      </c>
      <c r="C130" s="5" t="s">
        <v>40</v>
      </c>
      <c r="D130" s="5" t="s">
        <v>126</v>
      </c>
      <c r="E130" s="5" t="s">
        <v>27</v>
      </c>
      <c r="F130" s="5" t="s">
        <v>41</v>
      </c>
      <c r="G130" s="4" t="s">
        <v>42</v>
      </c>
      <c r="H130" s="5" t="s">
        <v>43</v>
      </c>
      <c r="I130" s="137">
        <v>27</v>
      </c>
      <c r="J130" s="137">
        <f t="shared" si="108"/>
        <v>32.94</v>
      </c>
      <c r="K130" s="110" t="s">
        <v>31</v>
      </c>
      <c r="L130" s="138">
        <f t="shared" si="109"/>
        <v>18.59</v>
      </c>
      <c r="M130" s="138">
        <f t="shared" si="114"/>
        <v>22.68</v>
      </c>
      <c r="N130" s="138">
        <f t="shared" si="110"/>
        <v>18.59</v>
      </c>
      <c r="O130" s="138">
        <v>22.68</v>
      </c>
      <c r="P130" s="111"/>
      <c r="Q130" s="117" t="s">
        <v>44</v>
      </c>
      <c r="R130" s="137">
        <f t="shared" si="115"/>
        <v>0</v>
      </c>
      <c r="S130" s="137">
        <f t="shared" si="111"/>
        <v>0</v>
      </c>
      <c r="U130" s="137">
        <f t="shared" si="112"/>
        <v>0</v>
      </c>
      <c r="V130" s="137">
        <f t="shared" si="113"/>
        <v>0</v>
      </c>
    </row>
    <row r="131" spans="1:22" ht="24">
      <c r="A131" s="2" t="s">
        <v>159</v>
      </c>
      <c r="B131" s="3" t="s">
        <v>160</v>
      </c>
      <c r="C131" s="5" t="s">
        <v>40</v>
      </c>
      <c r="D131" s="5" t="s">
        <v>126</v>
      </c>
      <c r="E131" s="5" t="s">
        <v>27</v>
      </c>
      <c r="F131" s="5" t="s">
        <v>41</v>
      </c>
      <c r="G131" s="4" t="s">
        <v>42</v>
      </c>
      <c r="H131" s="5" t="s">
        <v>43</v>
      </c>
      <c r="I131" s="137">
        <v>1654</v>
      </c>
      <c r="J131" s="137">
        <f t="shared" si="108"/>
        <v>2017.88</v>
      </c>
      <c r="K131" s="110" t="s">
        <v>31</v>
      </c>
      <c r="L131" s="138">
        <f t="shared" si="109"/>
        <v>1171.1500000000001</v>
      </c>
      <c r="M131" s="138">
        <f t="shared" si="114"/>
        <v>1428.8</v>
      </c>
      <c r="N131" s="138">
        <f t="shared" si="110"/>
        <v>1171.1500000000001</v>
      </c>
      <c r="O131" s="138">
        <v>1428.8</v>
      </c>
      <c r="P131" s="111"/>
      <c r="Q131" s="117" t="s">
        <v>44</v>
      </c>
      <c r="R131" s="137">
        <f t="shared" si="115"/>
        <v>0</v>
      </c>
      <c r="S131" s="137">
        <f t="shared" si="111"/>
        <v>0</v>
      </c>
      <c r="U131" s="137">
        <f t="shared" si="112"/>
        <v>0</v>
      </c>
      <c r="V131" s="137">
        <f t="shared" si="113"/>
        <v>0</v>
      </c>
    </row>
    <row r="132" spans="1:22" ht="24">
      <c r="A132" s="2" t="s">
        <v>161</v>
      </c>
      <c r="B132" s="3" t="s">
        <v>162</v>
      </c>
      <c r="C132" s="5" t="s">
        <v>40</v>
      </c>
      <c r="D132" s="5" t="s">
        <v>126</v>
      </c>
      <c r="E132" s="5" t="s">
        <v>27</v>
      </c>
      <c r="F132" s="5" t="s">
        <v>41</v>
      </c>
      <c r="G132" s="4" t="s">
        <v>42</v>
      </c>
      <c r="H132" s="5" t="s">
        <v>43</v>
      </c>
      <c r="I132" s="137">
        <v>47</v>
      </c>
      <c r="J132" s="137">
        <f t="shared" si="108"/>
        <v>57.34</v>
      </c>
      <c r="K132" s="110" t="s">
        <v>31</v>
      </c>
      <c r="L132" s="138">
        <f t="shared" si="109"/>
        <v>32.74</v>
      </c>
      <c r="M132" s="138">
        <f t="shared" si="114"/>
        <v>39.94</v>
      </c>
      <c r="N132" s="138">
        <f t="shared" si="110"/>
        <v>32.74</v>
      </c>
      <c r="O132" s="138">
        <v>39.94</v>
      </c>
      <c r="P132" s="111"/>
      <c r="Q132" s="117" t="s">
        <v>44</v>
      </c>
      <c r="R132" s="137">
        <f t="shared" si="115"/>
        <v>0</v>
      </c>
      <c r="S132" s="137">
        <f t="shared" si="111"/>
        <v>0</v>
      </c>
      <c r="U132" s="137">
        <f t="shared" si="112"/>
        <v>0</v>
      </c>
      <c r="V132" s="137">
        <f t="shared" si="113"/>
        <v>0</v>
      </c>
    </row>
    <row r="133" spans="1:22" ht="24">
      <c r="A133" s="2" t="s">
        <v>163</v>
      </c>
      <c r="B133" s="3" t="s">
        <v>164</v>
      </c>
      <c r="C133" s="5" t="s">
        <v>40</v>
      </c>
      <c r="D133" s="5" t="s">
        <v>126</v>
      </c>
      <c r="E133" s="5" t="s">
        <v>27</v>
      </c>
      <c r="F133" s="5" t="s">
        <v>41</v>
      </c>
      <c r="G133" s="4" t="s">
        <v>42</v>
      </c>
      <c r="H133" s="5" t="s">
        <v>43</v>
      </c>
      <c r="I133" s="137">
        <v>47</v>
      </c>
      <c r="J133" s="137">
        <f t="shared" si="108"/>
        <v>57.34</v>
      </c>
      <c r="K133" s="110" t="s">
        <v>31</v>
      </c>
      <c r="L133" s="138">
        <f t="shared" si="109"/>
        <v>32.74</v>
      </c>
      <c r="M133" s="138">
        <f t="shared" si="114"/>
        <v>39.94</v>
      </c>
      <c r="N133" s="138">
        <f t="shared" si="110"/>
        <v>32.74</v>
      </c>
      <c r="O133" s="138">
        <v>39.94</v>
      </c>
      <c r="P133" s="111"/>
      <c r="Q133" s="117" t="s">
        <v>44</v>
      </c>
      <c r="R133" s="137">
        <f t="shared" si="115"/>
        <v>0</v>
      </c>
      <c r="S133" s="137">
        <f t="shared" si="111"/>
        <v>0</v>
      </c>
      <c r="U133" s="137">
        <f t="shared" si="112"/>
        <v>0</v>
      </c>
      <c r="V133" s="137">
        <f t="shared" si="113"/>
        <v>0</v>
      </c>
    </row>
    <row r="134" spans="1:22" ht="24">
      <c r="A134" s="2" t="s">
        <v>165</v>
      </c>
      <c r="B134" s="3" t="s">
        <v>166</v>
      </c>
      <c r="C134" s="5" t="s">
        <v>40</v>
      </c>
      <c r="D134" s="5" t="s">
        <v>126</v>
      </c>
      <c r="E134" s="5" t="s">
        <v>27</v>
      </c>
      <c r="F134" s="5" t="s">
        <v>41</v>
      </c>
      <c r="G134" s="4" t="s">
        <v>42</v>
      </c>
      <c r="H134" s="5" t="s">
        <v>43</v>
      </c>
      <c r="I134" s="137">
        <v>1900</v>
      </c>
      <c r="J134" s="137">
        <f t="shared" si="108"/>
        <v>2318</v>
      </c>
      <c r="K134" s="110" t="s">
        <v>31</v>
      </c>
      <c r="L134" s="138">
        <f t="shared" si="109"/>
        <v>1345.39</v>
      </c>
      <c r="M134" s="138">
        <f t="shared" si="114"/>
        <v>1641.38</v>
      </c>
      <c r="N134" s="138">
        <f t="shared" si="110"/>
        <v>1345.39</v>
      </c>
      <c r="O134" s="138">
        <v>1641.38</v>
      </c>
      <c r="P134" s="111"/>
      <c r="Q134" s="117" t="s">
        <v>44</v>
      </c>
      <c r="R134" s="137">
        <f t="shared" si="115"/>
        <v>0</v>
      </c>
      <c r="S134" s="137">
        <f t="shared" si="111"/>
        <v>0</v>
      </c>
      <c r="U134" s="137">
        <f t="shared" si="112"/>
        <v>0</v>
      </c>
      <c r="V134" s="137">
        <f t="shared" si="113"/>
        <v>0</v>
      </c>
    </row>
    <row r="135" spans="1:22" ht="24">
      <c r="A135" s="2" t="s">
        <v>167</v>
      </c>
      <c r="B135" s="3" t="s">
        <v>168</v>
      </c>
      <c r="C135" s="5" t="s">
        <v>40</v>
      </c>
      <c r="D135" s="5" t="s">
        <v>126</v>
      </c>
      <c r="E135" s="5" t="s">
        <v>27</v>
      </c>
      <c r="F135" s="5" t="s">
        <v>41</v>
      </c>
      <c r="G135" s="4" t="s">
        <v>42</v>
      </c>
      <c r="H135" s="5" t="s">
        <v>43</v>
      </c>
      <c r="I135" s="137">
        <v>3040</v>
      </c>
      <c r="J135" s="137">
        <f t="shared" si="108"/>
        <v>3708.8</v>
      </c>
      <c r="K135" s="110" t="s">
        <v>31</v>
      </c>
      <c r="L135" s="138">
        <f t="shared" si="109"/>
        <v>2153.08</v>
      </c>
      <c r="M135" s="138">
        <f t="shared" si="114"/>
        <v>2626.76</v>
      </c>
      <c r="N135" s="138">
        <f t="shared" si="110"/>
        <v>2153.08</v>
      </c>
      <c r="O135" s="138">
        <v>2626.76</v>
      </c>
      <c r="P135" s="111"/>
      <c r="Q135" s="117" t="s">
        <v>44</v>
      </c>
      <c r="R135" s="137">
        <f t="shared" si="115"/>
        <v>0</v>
      </c>
      <c r="S135" s="137">
        <f t="shared" si="111"/>
        <v>0</v>
      </c>
      <c r="U135" s="137">
        <f t="shared" si="112"/>
        <v>0</v>
      </c>
      <c r="V135" s="137">
        <f t="shared" si="113"/>
        <v>0</v>
      </c>
    </row>
    <row r="136" spans="1:22" ht="24">
      <c r="A136" s="2" t="s">
        <v>169</v>
      </c>
      <c r="B136" s="3" t="s">
        <v>170</v>
      </c>
      <c r="C136" s="5" t="s">
        <v>40</v>
      </c>
      <c r="D136" s="5" t="s">
        <v>126</v>
      </c>
      <c r="E136" s="5" t="s">
        <v>27</v>
      </c>
      <c r="F136" s="5" t="s">
        <v>41</v>
      </c>
      <c r="G136" s="4" t="s">
        <v>42</v>
      </c>
      <c r="H136" s="5" t="s">
        <v>43</v>
      </c>
      <c r="I136" s="137">
        <v>199</v>
      </c>
      <c r="J136" s="137">
        <f t="shared" si="108"/>
        <v>242.78</v>
      </c>
      <c r="K136" s="110" t="s">
        <v>31</v>
      </c>
      <c r="L136" s="138">
        <f t="shared" si="109"/>
        <v>140.57</v>
      </c>
      <c r="M136" s="138">
        <f t="shared" si="114"/>
        <v>171.5</v>
      </c>
      <c r="N136" s="138">
        <f t="shared" si="110"/>
        <v>140.57</v>
      </c>
      <c r="O136" s="138">
        <v>171.5</v>
      </c>
      <c r="P136" s="111"/>
      <c r="Q136" s="117" t="s">
        <v>44</v>
      </c>
      <c r="R136" s="137">
        <f t="shared" si="115"/>
        <v>0</v>
      </c>
      <c r="S136" s="137">
        <f t="shared" si="111"/>
        <v>0</v>
      </c>
      <c r="U136" s="137">
        <f t="shared" si="112"/>
        <v>0</v>
      </c>
      <c r="V136" s="137">
        <f t="shared" si="113"/>
        <v>0</v>
      </c>
    </row>
    <row r="137" spans="1:22" ht="24">
      <c r="A137" s="2" t="s">
        <v>171</v>
      </c>
      <c r="B137" s="3" t="s">
        <v>172</v>
      </c>
      <c r="C137" s="5" t="s">
        <v>40</v>
      </c>
      <c r="D137" s="5" t="s">
        <v>126</v>
      </c>
      <c r="E137" s="5" t="s">
        <v>27</v>
      </c>
      <c r="F137" s="5" t="s">
        <v>41</v>
      </c>
      <c r="G137" s="4" t="s">
        <v>42</v>
      </c>
      <c r="H137" s="5" t="s">
        <v>43</v>
      </c>
      <c r="I137" s="137">
        <v>793</v>
      </c>
      <c r="J137" s="137">
        <f t="shared" si="108"/>
        <v>967.46</v>
      </c>
      <c r="K137" s="110" t="s">
        <v>31</v>
      </c>
      <c r="L137" s="138">
        <f t="shared" si="109"/>
        <v>561.55999999999995</v>
      </c>
      <c r="M137" s="138">
        <f t="shared" si="114"/>
        <v>685.1</v>
      </c>
      <c r="N137" s="138">
        <f t="shared" si="110"/>
        <v>561.55999999999995</v>
      </c>
      <c r="O137" s="138">
        <v>685.1</v>
      </c>
      <c r="P137" s="111"/>
      <c r="Q137" s="117" t="s">
        <v>44</v>
      </c>
      <c r="R137" s="137">
        <f t="shared" si="115"/>
        <v>0</v>
      </c>
      <c r="S137" s="137">
        <f t="shared" si="111"/>
        <v>0</v>
      </c>
      <c r="U137" s="137">
        <f t="shared" si="112"/>
        <v>0</v>
      </c>
      <c r="V137" s="137">
        <f t="shared" si="113"/>
        <v>0</v>
      </c>
    </row>
    <row r="138" spans="1:22" ht="24">
      <c r="A138" s="2" t="s">
        <v>173</v>
      </c>
      <c r="B138" s="3" t="s">
        <v>174</v>
      </c>
      <c r="C138" s="5" t="s">
        <v>40</v>
      </c>
      <c r="D138" s="5" t="s">
        <v>126</v>
      </c>
      <c r="E138" s="5" t="s">
        <v>27</v>
      </c>
      <c r="F138" s="5" t="s">
        <v>41</v>
      </c>
      <c r="G138" s="4" t="s">
        <v>42</v>
      </c>
      <c r="H138" s="5" t="s">
        <v>43</v>
      </c>
      <c r="I138" s="137">
        <v>458</v>
      </c>
      <c r="J138" s="137">
        <f t="shared" si="108"/>
        <v>558.76</v>
      </c>
      <c r="K138" s="110" t="s">
        <v>31</v>
      </c>
      <c r="L138" s="138">
        <f t="shared" si="109"/>
        <v>324.20999999999998</v>
      </c>
      <c r="M138" s="138">
        <f t="shared" si="114"/>
        <v>395.54</v>
      </c>
      <c r="N138" s="138">
        <f t="shared" si="110"/>
        <v>324.20999999999998</v>
      </c>
      <c r="O138" s="138">
        <v>395.54</v>
      </c>
      <c r="P138" s="111"/>
      <c r="Q138" s="117" t="s">
        <v>44</v>
      </c>
      <c r="R138" s="137">
        <f t="shared" si="115"/>
        <v>0</v>
      </c>
      <c r="S138" s="137">
        <f t="shared" si="111"/>
        <v>0</v>
      </c>
      <c r="U138" s="137">
        <f t="shared" si="112"/>
        <v>0</v>
      </c>
      <c r="V138" s="137">
        <f t="shared" si="113"/>
        <v>0</v>
      </c>
    </row>
    <row r="139" spans="1:22" ht="24">
      <c r="A139" s="2" t="s">
        <v>175</v>
      </c>
      <c r="B139" s="3" t="s">
        <v>176</v>
      </c>
      <c r="C139" s="5" t="s">
        <v>40</v>
      </c>
      <c r="D139" s="5" t="s">
        <v>126</v>
      </c>
      <c r="E139" s="5" t="s">
        <v>27</v>
      </c>
      <c r="F139" s="5" t="s">
        <v>41</v>
      </c>
      <c r="G139" s="4" t="s">
        <v>42</v>
      </c>
      <c r="H139" s="5" t="s">
        <v>43</v>
      </c>
      <c r="I139" s="137">
        <v>58</v>
      </c>
      <c r="J139" s="137">
        <f t="shared" si="108"/>
        <v>70.760000000000005</v>
      </c>
      <c r="K139" s="110" t="s">
        <v>31</v>
      </c>
      <c r="L139" s="138">
        <f t="shared" si="109"/>
        <v>40.479999999999997</v>
      </c>
      <c r="M139" s="138">
        <f t="shared" si="114"/>
        <v>49.39</v>
      </c>
      <c r="N139" s="138">
        <f t="shared" si="110"/>
        <v>40.479999999999997</v>
      </c>
      <c r="O139" s="138">
        <v>49.39</v>
      </c>
      <c r="P139" s="111"/>
      <c r="Q139" s="117" t="s">
        <v>44</v>
      </c>
      <c r="R139" s="137">
        <f t="shared" si="115"/>
        <v>0</v>
      </c>
      <c r="S139" s="137">
        <f t="shared" si="111"/>
        <v>0</v>
      </c>
      <c r="U139" s="137">
        <f t="shared" si="112"/>
        <v>0</v>
      </c>
      <c r="V139" s="137">
        <f t="shared" si="113"/>
        <v>0</v>
      </c>
    </row>
    <row r="140" spans="1:22" ht="24">
      <c r="A140" s="2" t="s">
        <v>177</v>
      </c>
      <c r="B140" s="3" t="s">
        <v>178</v>
      </c>
      <c r="C140" s="5" t="s">
        <v>40</v>
      </c>
      <c r="D140" s="5" t="s">
        <v>126</v>
      </c>
      <c r="E140" s="5" t="s">
        <v>27</v>
      </c>
      <c r="F140" s="5" t="s">
        <v>41</v>
      </c>
      <c r="G140" s="4" t="s">
        <v>42</v>
      </c>
      <c r="H140" s="5" t="s">
        <v>43</v>
      </c>
      <c r="I140" s="137">
        <v>3.5</v>
      </c>
      <c r="J140" s="137">
        <f t="shared" si="108"/>
        <v>4.2699999999999996</v>
      </c>
      <c r="K140" s="110" t="s">
        <v>31</v>
      </c>
      <c r="L140" s="138">
        <f t="shared" si="109"/>
        <v>2.48</v>
      </c>
      <c r="M140" s="138">
        <f t="shared" si="114"/>
        <v>3.03</v>
      </c>
      <c r="N140" s="138">
        <f t="shared" si="110"/>
        <v>2.48</v>
      </c>
      <c r="O140" s="138">
        <v>3.03</v>
      </c>
      <c r="P140" s="111"/>
      <c r="Q140" s="117" t="s">
        <v>44</v>
      </c>
      <c r="R140" s="137">
        <f t="shared" si="115"/>
        <v>0</v>
      </c>
      <c r="S140" s="137">
        <f t="shared" si="111"/>
        <v>0</v>
      </c>
      <c r="U140" s="137">
        <f t="shared" si="112"/>
        <v>0</v>
      </c>
      <c r="V140" s="137">
        <f t="shared" si="113"/>
        <v>0</v>
      </c>
    </row>
    <row r="141" spans="1:22" ht="24">
      <c r="A141" s="2" t="s">
        <v>179</v>
      </c>
      <c r="B141" s="3" t="s">
        <v>180</v>
      </c>
      <c r="C141" s="5" t="s">
        <v>40</v>
      </c>
      <c r="D141" s="5" t="s">
        <v>126</v>
      </c>
      <c r="E141" s="5" t="s">
        <v>27</v>
      </c>
      <c r="F141" s="5" t="s">
        <v>41</v>
      </c>
      <c r="G141" s="4" t="s">
        <v>42</v>
      </c>
      <c r="H141" s="5" t="s">
        <v>43</v>
      </c>
      <c r="I141" s="137">
        <v>168</v>
      </c>
      <c r="J141" s="137">
        <f t="shared" si="108"/>
        <v>204.96</v>
      </c>
      <c r="K141" s="110" t="s">
        <v>31</v>
      </c>
      <c r="L141" s="138">
        <f t="shared" si="109"/>
        <v>118.98</v>
      </c>
      <c r="M141" s="138">
        <f t="shared" si="114"/>
        <v>145.16</v>
      </c>
      <c r="N141" s="138">
        <f t="shared" si="110"/>
        <v>118.98</v>
      </c>
      <c r="O141" s="138">
        <v>145.16</v>
      </c>
      <c r="P141" s="111"/>
      <c r="Q141" s="117" t="s">
        <v>44</v>
      </c>
      <c r="R141" s="137">
        <f t="shared" si="115"/>
        <v>0</v>
      </c>
      <c r="S141" s="137">
        <f t="shared" si="111"/>
        <v>0</v>
      </c>
      <c r="U141" s="137">
        <f t="shared" si="112"/>
        <v>0</v>
      </c>
      <c r="V141" s="137">
        <f t="shared" si="113"/>
        <v>0</v>
      </c>
    </row>
    <row r="142" spans="1:22" ht="24">
      <c r="A142" s="2" t="s">
        <v>181</v>
      </c>
      <c r="B142" s="3" t="s">
        <v>182</v>
      </c>
      <c r="C142" s="5" t="s">
        <v>40</v>
      </c>
      <c r="D142" s="5" t="s">
        <v>126</v>
      </c>
      <c r="E142" s="5" t="s">
        <v>27</v>
      </c>
      <c r="F142" s="5" t="s">
        <v>41</v>
      </c>
      <c r="G142" s="4" t="s">
        <v>42</v>
      </c>
      <c r="H142" s="5" t="s">
        <v>43</v>
      </c>
      <c r="I142" s="137">
        <v>21</v>
      </c>
      <c r="J142" s="137">
        <f t="shared" si="108"/>
        <v>25.62</v>
      </c>
      <c r="K142" s="110" t="s">
        <v>31</v>
      </c>
      <c r="L142" s="138">
        <f t="shared" si="109"/>
        <v>14.77</v>
      </c>
      <c r="M142" s="138">
        <f t="shared" si="114"/>
        <v>18.02</v>
      </c>
      <c r="N142" s="138">
        <f t="shared" si="110"/>
        <v>14.77</v>
      </c>
      <c r="O142" s="138">
        <v>18.02</v>
      </c>
      <c r="P142" s="111"/>
      <c r="Q142" s="117" t="s">
        <v>44</v>
      </c>
      <c r="R142" s="137">
        <f t="shared" si="115"/>
        <v>0</v>
      </c>
      <c r="S142" s="137">
        <f t="shared" si="111"/>
        <v>0</v>
      </c>
      <c r="U142" s="137">
        <f t="shared" si="112"/>
        <v>0</v>
      </c>
      <c r="V142" s="137">
        <f t="shared" si="113"/>
        <v>0</v>
      </c>
    </row>
    <row r="143" spans="1:22" ht="24">
      <c r="A143" s="2" t="s">
        <v>183</v>
      </c>
      <c r="B143" s="3" t="s">
        <v>184</v>
      </c>
      <c r="C143" s="5" t="s">
        <v>40</v>
      </c>
      <c r="D143" s="5" t="s">
        <v>126</v>
      </c>
      <c r="E143" s="5" t="s">
        <v>27</v>
      </c>
      <c r="F143" s="5" t="s">
        <v>41</v>
      </c>
      <c r="G143" s="4" t="s">
        <v>42</v>
      </c>
      <c r="H143" s="5" t="s">
        <v>43</v>
      </c>
      <c r="I143" s="137">
        <v>136</v>
      </c>
      <c r="J143" s="137">
        <f t="shared" si="108"/>
        <v>165.92</v>
      </c>
      <c r="K143" s="110" t="s">
        <v>31</v>
      </c>
      <c r="L143" s="138">
        <f t="shared" si="109"/>
        <v>95.85</v>
      </c>
      <c r="M143" s="138">
        <f t="shared" si="114"/>
        <v>116.94</v>
      </c>
      <c r="N143" s="138">
        <f t="shared" si="110"/>
        <v>95.85</v>
      </c>
      <c r="O143" s="138">
        <v>116.94</v>
      </c>
      <c r="P143" s="111"/>
      <c r="Q143" s="117" t="s">
        <v>44</v>
      </c>
      <c r="R143" s="137">
        <f t="shared" si="115"/>
        <v>0</v>
      </c>
      <c r="S143" s="137">
        <f t="shared" si="111"/>
        <v>0</v>
      </c>
      <c r="U143" s="137">
        <f t="shared" si="112"/>
        <v>0</v>
      </c>
      <c r="V143" s="137">
        <f t="shared" si="113"/>
        <v>0</v>
      </c>
    </row>
    <row r="144" spans="1:22" ht="24">
      <c r="A144" s="2" t="s">
        <v>185</v>
      </c>
      <c r="B144" s="3" t="s">
        <v>186</v>
      </c>
      <c r="C144" s="5" t="s">
        <v>40</v>
      </c>
      <c r="D144" s="5" t="s">
        <v>126</v>
      </c>
      <c r="E144" s="5" t="s">
        <v>27</v>
      </c>
      <c r="F144" s="5" t="s">
        <v>41</v>
      </c>
      <c r="G144" s="4" t="s">
        <v>42</v>
      </c>
      <c r="H144" s="5" t="s">
        <v>43</v>
      </c>
      <c r="I144" s="137">
        <v>71</v>
      </c>
      <c r="J144" s="137">
        <f t="shared" si="108"/>
        <v>86.62</v>
      </c>
      <c r="K144" s="110" t="s">
        <v>31</v>
      </c>
      <c r="L144" s="138">
        <f t="shared" si="109"/>
        <v>49.89</v>
      </c>
      <c r="M144" s="138">
        <f t="shared" si="114"/>
        <v>60.87</v>
      </c>
      <c r="N144" s="138">
        <f t="shared" si="110"/>
        <v>49.89</v>
      </c>
      <c r="O144" s="138">
        <v>60.87</v>
      </c>
      <c r="P144" s="111"/>
      <c r="Q144" s="117" t="s">
        <v>44</v>
      </c>
      <c r="R144" s="137">
        <f t="shared" si="115"/>
        <v>0</v>
      </c>
      <c r="S144" s="137">
        <f t="shared" si="111"/>
        <v>0</v>
      </c>
      <c r="U144" s="137">
        <f t="shared" si="112"/>
        <v>0</v>
      </c>
      <c r="V144" s="137">
        <f t="shared" si="113"/>
        <v>0</v>
      </c>
    </row>
    <row r="145" spans="1:22" ht="24">
      <c r="A145" s="2" t="s">
        <v>187</v>
      </c>
      <c r="B145" s="3" t="s">
        <v>188</v>
      </c>
      <c r="C145" s="5" t="s">
        <v>40</v>
      </c>
      <c r="D145" s="5" t="s">
        <v>126</v>
      </c>
      <c r="E145" s="5" t="s">
        <v>27</v>
      </c>
      <c r="F145" s="5" t="s">
        <v>41</v>
      </c>
      <c r="G145" s="4" t="s">
        <v>42</v>
      </c>
      <c r="H145" s="5" t="s">
        <v>43</v>
      </c>
      <c r="I145" s="137">
        <v>1249</v>
      </c>
      <c r="J145" s="137">
        <f t="shared" si="108"/>
        <v>1523.78</v>
      </c>
      <c r="K145" s="110" t="s">
        <v>31</v>
      </c>
      <c r="L145" s="138">
        <f t="shared" si="109"/>
        <v>884.12</v>
      </c>
      <c r="M145" s="138">
        <f t="shared" si="114"/>
        <v>1078.6300000000001</v>
      </c>
      <c r="N145" s="138">
        <f t="shared" si="110"/>
        <v>884.12</v>
      </c>
      <c r="O145" s="138">
        <v>1078.6300000000001</v>
      </c>
      <c r="P145" s="111"/>
      <c r="Q145" s="117" t="s">
        <v>44</v>
      </c>
      <c r="R145" s="137">
        <f t="shared" si="115"/>
        <v>0</v>
      </c>
      <c r="S145" s="137">
        <f t="shared" si="111"/>
        <v>0</v>
      </c>
      <c r="U145" s="137">
        <f t="shared" si="112"/>
        <v>0</v>
      </c>
      <c r="V145" s="137">
        <f t="shared" si="113"/>
        <v>0</v>
      </c>
    </row>
    <row r="146" spans="1:22" ht="24">
      <c r="A146" s="2" t="s">
        <v>189</v>
      </c>
      <c r="B146" s="3" t="s">
        <v>190</v>
      </c>
      <c r="C146" s="5" t="s">
        <v>40</v>
      </c>
      <c r="D146" s="5" t="s">
        <v>126</v>
      </c>
      <c r="E146" s="5" t="s">
        <v>27</v>
      </c>
      <c r="F146" s="5" t="s">
        <v>41</v>
      </c>
      <c r="G146" s="4" t="s">
        <v>42</v>
      </c>
      <c r="H146" s="5" t="s">
        <v>43</v>
      </c>
      <c r="I146" s="137">
        <v>358</v>
      </c>
      <c r="J146" s="137">
        <f t="shared" si="108"/>
        <v>436.76</v>
      </c>
      <c r="K146" s="110" t="s">
        <v>31</v>
      </c>
      <c r="L146" s="138">
        <f t="shared" si="109"/>
        <v>253.15</v>
      </c>
      <c r="M146" s="138">
        <f t="shared" si="114"/>
        <v>308.83999999999997</v>
      </c>
      <c r="N146" s="138">
        <f t="shared" si="110"/>
        <v>253.15</v>
      </c>
      <c r="O146" s="138">
        <v>308.83999999999997</v>
      </c>
      <c r="P146" s="111"/>
      <c r="Q146" s="117" t="s">
        <v>44</v>
      </c>
      <c r="R146" s="137">
        <f t="shared" si="115"/>
        <v>0</v>
      </c>
      <c r="S146" s="137">
        <f t="shared" si="111"/>
        <v>0</v>
      </c>
      <c r="U146" s="137">
        <f t="shared" si="112"/>
        <v>0</v>
      </c>
      <c r="V146" s="137">
        <f t="shared" si="113"/>
        <v>0</v>
      </c>
    </row>
    <row r="147" spans="1:22" ht="36">
      <c r="A147" s="2" t="s">
        <v>191</v>
      </c>
      <c r="B147" s="3" t="s">
        <v>192</v>
      </c>
      <c r="C147" s="5" t="s">
        <v>40</v>
      </c>
      <c r="D147" s="5" t="s">
        <v>126</v>
      </c>
      <c r="E147" s="5" t="s">
        <v>27</v>
      </c>
      <c r="F147" s="5" t="s">
        <v>41</v>
      </c>
      <c r="G147" s="4" t="s">
        <v>42</v>
      </c>
      <c r="H147" s="5" t="s">
        <v>43</v>
      </c>
      <c r="I147" s="137">
        <v>10</v>
      </c>
      <c r="J147" s="137">
        <f t="shared" si="108"/>
        <v>12.2</v>
      </c>
      <c r="K147" s="110" t="s">
        <v>31</v>
      </c>
      <c r="L147" s="138">
        <f t="shared" si="109"/>
        <v>6.4</v>
      </c>
      <c r="M147" s="138">
        <f t="shared" si="114"/>
        <v>7.81</v>
      </c>
      <c r="N147" s="138">
        <f t="shared" si="110"/>
        <v>6.4</v>
      </c>
      <c r="O147" s="138">
        <v>7.81</v>
      </c>
      <c r="P147" s="111"/>
      <c r="Q147" s="117" t="s">
        <v>44</v>
      </c>
      <c r="R147" s="137">
        <f t="shared" si="115"/>
        <v>0</v>
      </c>
      <c r="S147" s="137">
        <f t="shared" si="111"/>
        <v>0</v>
      </c>
      <c r="U147" s="137">
        <f t="shared" si="112"/>
        <v>0</v>
      </c>
      <c r="V147" s="137">
        <f t="shared" si="113"/>
        <v>0</v>
      </c>
    </row>
    <row r="148" spans="1:22" ht="36">
      <c r="A148" s="2" t="s">
        <v>193</v>
      </c>
      <c r="B148" s="3" t="s">
        <v>194</v>
      </c>
      <c r="C148" s="5" t="s">
        <v>40</v>
      </c>
      <c r="D148" s="5" t="s">
        <v>126</v>
      </c>
      <c r="E148" s="5" t="s">
        <v>27</v>
      </c>
      <c r="F148" s="5" t="s">
        <v>41</v>
      </c>
      <c r="G148" s="4" t="s">
        <v>42</v>
      </c>
      <c r="H148" s="5" t="s">
        <v>43</v>
      </c>
      <c r="I148" s="137">
        <v>12</v>
      </c>
      <c r="J148" s="137">
        <f t="shared" si="108"/>
        <v>14.64</v>
      </c>
      <c r="K148" s="110" t="s">
        <v>31</v>
      </c>
      <c r="L148" s="138">
        <f t="shared" si="109"/>
        <v>8.26</v>
      </c>
      <c r="M148" s="138">
        <f t="shared" si="114"/>
        <v>10.08</v>
      </c>
      <c r="N148" s="138">
        <f t="shared" si="110"/>
        <v>8.26</v>
      </c>
      <c r="O148" s="138">
        <v>10.08</v>
      </c>
      <c r="P148" s="111"/>
      <c r="Q148" s="117" t="s">
        <v>44</v>
      </c>
      <c r="R148" s="137">
        <f t="shared" si="115"/>
        <v>0</v>
      </c>
      <c r="S148" s="137">
        <f t="shared" si="111"/>
        <v>0</v>
      </c>
      <c r="U148" s="137">
        <f t="shared" si="112"/>
        <v>0</v>
      </c>
      <c r="V148" s="137">
        <f t="shared" si="113"/>
        <v>0</v>
      </c>
    </row>
    <row r="149" spans="1:22" ht="24">
      <c r="A149" s="2" t="s">
        <v>195</v>
      </c>
      <c r="B149" s="3" t="s">
        <v>196</v>
      </c>
      <c r="C149" s="5" t="s">
        <v>40</v>
      </c>
      <c r="D149" s="5" t="s">
        <v>126</v>
      </c>
      <c r="E149" s="5" t="s">
        <v>27</v>
      </c>
      <c r="F149" s="5" t="s">
        <v>41</v>
      </c>
      <c r="G149" s="4" t="s">
        <v>42</v>
      </c>
      <c r="H149" s="5" t="s">
        <v>43</v>
      </c>
      <c r="I149" s="137">
        <v>30</v>
      </c>
      <c r="J149" s="137">
        <f t="shared" si="108"/>
        <v>36.6</v>
      </c>
      <c r="K149" s="110" t="s">
        <v>31</v>
      </c>
      <c r="L149" s="138">
        <f t="shared" si="109"/>
        <v>20.76</v>
      </c>
      <c r="M149" s="138">
        <f t="shared" si="114"/>
        <v>25.33</v>
      </c>
      <c r="N149" s="138">
        <f t="shared" si="110"/>
        <v>20.76</v>
      </c>
      <c r="O149" s="138">
        <v>25.33</v>
      </c>
      <c r="P149" s="111"/>
      <c r="Q149" s="117" t="s">
        <v>44</v>
      </c>
      <c r="R149" s="137">
        <f t="shared" si="115"/>
        <v>0</v>
      </c>
      <c r="S149" s="137">
        <f t="shared" si="111"/>
        <v>0</v>
      </c>
      <c r="U149" s="137">
        <f t="shared" si="112"/>
        <v>0</v>
      </c>
      <c r="V149" s="137">
        <f t="shared" si="113"/>
        <v>0</v>
      </c>
    </row>
    <row r="150" spans="1:22" ht="24">
      <c r="A150" s="2" t="s">
        <v>197</v>
      </c>
      <c r="B150" s="3" t="s">
        <v>198</v>
      </c>
      <c r="C150" s="5" t="s">
        <v>40</v>
      </c>
      <c r="D150" s="5" t="s">
        <v>126</v>
      </c>
      <c r="E150" s="5" t="s">
        <v>27</v>
      </c>
      <c r="F150" s="5" t="s">
        <v>41</v>
      </c>
      <c r="G150" s="4" t="s">
        <v>42</v>
      </c>
      <c r="H150" s="5" t="s">
        <v>43</v>
      </c>
      <c r="I150" s="137">
        <v>30</v>
      </c>
      <c r="J150" s="137">
        <f t="shared" si="108"/>
        <v>36.6</v>
      </c>
      <c r="K150" s="110" t="s">
        <v>31</v>
      </c>
      <c r="L150" s="138">
        <f t="shared" si="109"/>
        <v>20.76</v>
      </c>
      <c r="M150" s="138">
        <f t="shared" si="114"/>
        <v>25.33</v>
      </c>
      <c r="N150" s="138">
        <f t="shared" si="110"/>
        <v>20.76</v>
      </c>
      <c r="O150" s="138">
        <v>25.33</v>
      </c>
      <c r="P150" s="111"/>
      <c r="Q150" s="117" t="s">
        <v>44</v>
      </c>
      <c r="R150" s="137">
        <f t="shared" si="115"/>
        <v>0</v>
      </c>
      <c r="S150" s="137">
        <f t="shared" si="111"/>
        <v>0</v>
      </c>
      <c r="U150" s="137">
        <f t="shared" si="112"/>
        <v>0</v>
      </c>
      <c r="V150" s="137">
        <f t="shared" si="113"/>
        <v>0</v>
      </c>
    </row>
    <row r="151" spans="1:22" ht="24">
      <c r="A151" s="2" t="s">
        <v>199</v>
      </c>
      <c r="B151" s="3" t="s">
        <v>200</v>
      </c>
      <c r="C151" s="5" t="s">
        <v>40</v>
      </c>
      <c r="D151" s="5" t="s">
        <v>126</v>
      </c>
      <c r="E151" s="5" t="s">
        <v>27</v>
      </c>
      <c r="F151" s="5" t="s">
        <v>41</v>
      </c>
      <c r="G151" s="4" t="s">
        <v>42</v>
      </c>
      <c r="H151" s="5" t="s">
        <v>43</v>
      </c>
      <c r="I151" s="137">
        <v>2926</v>
      </c>
      <c r="J151" s="137">
        <f t="shared" si="108"/>
        <v>3569.72</v>
      </c>
      <c r="K151" s="110" t="s">
        <v>31</v>
      </c>
      <c r="L151" s="138">
        <f t="shared" si="109"/>
        <v>2072.62</v>
      </c>
      <c r="M151" s="138">
        <f t="shared" si="114"/>
        <v>2528.6</v>
      </c>
      <c r="N151" s="138">
        <f t="shared" si="110"/>
        <v>2072.62</v>
      </c>
      <c r="O151" s="138">
        <v>2528.6</v>
      </c>
      <c r="P151" s="111"/>
      <c r="Q151" s="117" t="s">
        <v>44</v>
      </c>
      <c r="R151" s="137">
        <f t="shared" si="115"/>
        <v>0</v>
      </c>
      <c r="S151" s="137">
        <f t="shared" si="111"/>
        <v>0</v>
      </c>
      <c r="U151" s="137">
        <f t="shared" si="112"/>
        <v>0</v>
      </c>
      <c r="V151" s="137">
        <f t="shared" si="113"/>
        <v>0</v>
      </c>
    </row>
    <row r="152" spans="1:22" ht="24">
      <c r="A152" s="2" t="s">
        <v>201</v>
      </c>
      <c r="B152" s="3" t="s">
        <v>202</v>
      </c>
      <c r="C152" s="5" t="s">
        <v>40</v>
      </c>
      <c r="D152" s="5" t="s">
        <v>126</v>
      </c>
      <c r="E152" s="5" t="s">
        <v>27</v>
      </c>
      <c r="F152" s="5" t="s">
        <v>41</v>
      </c>
      <c r="G152" s="4" t="s">
        <v>42</v>
      </c>
      <c r="H152" s="5" t="s">
        <v>43</v>
      </c>
      <c r="I152" s="137">
        <v>1362</v>
      </c>
      <c r="J152" s="137">
        <f t="shared" si="108"/>
        <v>1661.64</v>
      </c>
      <c r="K152" s="110" t="s">
        <v>31</v>
      </c>
      <c r="L152" s="138">
        <f t="shared" si="109"/>
        <v>964.17</v>
      </c>
      <c r="M152" s="138">
        <f t="shared" si="114"/>
        <v>1176.29</v>
      </c>
      <c r="N152" s="138">
        <f t="shared" si="110"/>
        <v>964.17</v>
      </c>
      <c r="O152" s="138">
        <v>1176.29</v>
      </c>
      <c r="P152" s="111"/>
      <c r="Q152" s="117" t="s">
        <v>44</v>
      </c>
      <c r="R152" s="137">
        <f t="shared" si="115"/>
        <v>0</v>
      </c>
      <c r="S152" s="137">
        <f t="shared" si="111"/>
        <v>0</v>
      </c>
      <c r="U152" s="137">
        <f t="shared" si="112"/>
        <v>0</v>
      </c>
      <c r="V152" s="137">
        <f t="shared" si="113"/>
        <v>0</v>
      </c>
    </row>
    <row r="153" spans="1:22" ht="24">
      <c r="A153" s="2" t="s">
        <v>203</v>
      </c>
      <c r="B153" s="3" t="s">
        <v>204</v>
      </c>
      <c r="C153" s="5" t="s">
        <v>40</v>
      </c>
      <c r="D153" s="5" t="s">
        <v>126</v>
      </c>
      <c r="E153" s="5" t="s">
        <v>27</v>
      </c>
      <c r="F153" s="5" t="s">
        <v>41</v>
      </c>
      <c r="G153" s="4" t="s">
        <v>42</v>
      </c>
      <c r="H153" s="5" t="s">
        <v>43</v>
      </c>
      <c r="I153" s="137">
        <v>171</v>
      </c>
      <c r="J153" s="137">
        <f t="shared" si="108"/>
        <v>208.62</v>
      </c>
      <c r="K153" s="110" t="s">
        <v>31</v>
      </c>
      <c r="L153" s="138">
        <f t="shared" si="109"/>
        <v>120.53</v>
      </c>
      <c r="M153" s="138">
        <f t="shared" si="114"/>
        <v>147.05000000000001</v>
      </c>
      <c r="N153" s="138">
        <f t="shared" si="110"/>
        <v>120.53</v>
      </c>
      <c r="O153" s="138">
        <v>147.05000000000001</v>
      </c>
      <c r="P153" s="111"/>
      <c r="Q153" s="117" t="s">
        <v>44</v>
      </c>
      <c r="R153" s="137">
        <f t="shared" si="115"/>
        <v>0</v>
      </c>
      <c r="S153" s="137">
        <f t="shared" si="111"/>
        <v>0</v>
      </c>
      <c r="U153" s="137">
        <f t="shared" si="112"/>
        <v>0</v>
      </c>
      <c r="V153" s="137">
        <f t="shared" si="113"/>
        <v>0</v>
      </c>
    </row>
    <row r="154" spans="1:22" ht="24">
      <c r="A154" s="2" t="s">
        <v>205</v>
      </c>
      <c r="B154" s="3" t="s">
        <v>206</v>
      </c>
      <c r="C154" s="5" t="s">
        <v>40</v>
      </c>
      <c r="D154" s="5" t="s">
        <v>126</v>
      </c>
      <c r="E154" s="5" t="s">
        <v>27</v>
      </c>
      <c r="F154" s="5" t="s">
        <v>41</v>
      </c>
      <c r="G154" s="4" t="s">
        <v>42</v>
      </c>
      <c r="H154" s="5" t="s">
        <v>43</v>
      </c>
      <c r="I154" s="137">
        <v>447</v>
      </c>
      <c r="J154" s="137">
        <f t="shared" si="108"/>
        <v>545.34</v>
      </c>
      <c r="K154" s="110" t="s">
        <v>31</v>
      </c>
      <c r="L154" s="138">
        <f t="shared" si="109"/>
        <v>316.14999999999998</v>
      </c>
      <c r="M154" s="138">
        <f t="shared" si="114"/>
        <v>385.7</v>
      </c>
      <c r="N154" s="138">
        <f t="shared" si="110"/>
        <v>316.14999999999998</v>
      </c>
      <c r="O154" s="138">
        <v>385.7</v>
      </c>
      <c r="P154" s="111"/>
      <c r="Q154" s="117" t="s">
        <v>44</v>
      </c>
      <c r="R154" s="137">
        <f t="shared" si="115"/>
        <v>0</v>
      </c>
      <c r="S154" s="137">
        <f t="shared" si="111"/>
        <v>0</v>
      </c>
      <c r="U154" s="137">
        <f t="shared" si="112"/>
        <v>0</v>
      </c>
      <c r="V154" s="137">
        <f t="shared" si="113"/>
        <v>0</v>
      </c>
    </row>
    <row r="155" spans="1:22" ht="24">
      <c r="A155" s="2" t="s">
        <v>207</v>
      </c>
      <c r="B155" s="3" t="s">
        <v>208</v>
      </c>
      <c r="C155" s="5" t="s">
        <v>40</v>
      </c>
      <c r="D155" s="5" t="s">
        <v>126</v>
      </c>
      <c r="E155" s="5" t="s">
        <v>27</v>
      </c>
      <c r="F155" s="5" t="s">
        <v>41</v>
      </c>
      <c r="G155" s="4" t="s">
        <v>42</v>
      </c>
      <c r="H155" s="5" t="s">
        <v>43</v>
      </c>
      <c r="I155" s="137">
        <v>215</v>
      </c>
      <c r="J155" s="137">
        <f t="shared" si="108"/>
        <v>262.3</v>
      </c>
      <c r="K155" s="110" t="s">
        <v>31</v>
      </c>
      <c r="L155" s="138">
        <f t="shared" si="109"/>
        <v>152.24</v>
      </c>
      <c r="M155" s="138">
        <f t="shared" si="114"/>
        <v>185.73</v>
      </c>
      <c r="N155" s="138">
        <f t="shared" si="110"/>
        <v>152.24</v>
      </c>
      <c r="O155" s="138">
        <v>185.73</v>
      </c>
      <c r="P155" s="111"/>
      <c r="Q155" s="117" t="s">
        <v>44</v>
      </c>
      <c r="R155" s="137">
        <f t="shared" si="115"/>
        <v>0</v>
      </c>
      <c r="S155" s="137">
        <f t="shared" si="111"/>
        <v>0</v>
      </c>
      <c r="U155" s="137">
        <f t="shared" si="112"/>
        <v>0</v>
      </c>
      <c r="V155" s="137">
        <f t="shared" si="113"/>
        <v>0</v>
      </c>
    </row>
    <row r="156" spans="1:22" ht="24">
      <c r="A156" s="2" t="s">
        <v>209</v>
      </c>
      <c r="B156" s="3" t="s">
        <v>210</v>
      </c>
      <c r="C156" s="5" t="s">
        <v>40</v>
      </c>
      <c r="D156" s="5" t="s">
        <v>126</v>
      </c>
      <c r="E156" s="5" t="s">
        <v>27</v>
      </c>
      <c r="F156" s="5" t="s">
        <v>41</v>
      </c>
      <c r="G156" s="4" t="s">
        <v>42</v>
      </c>
      <c r="H156" s="5" t="s">
        <v>43</v>
      </c>
      <c r="I156" s="137">
        <v>28</v>
      </c>
      <c r="J156" s="137">
        <f t="shared" si="108"/>
        <v>34.159999999999997</v>
      </c>
      <c r="K156" s="110" t="s">
        <v>31</v>
      </c>
      <c r="L156" s="138">
        <f t="shared" si="109"/>
        <v>19.309999999999999</v>
      </c>
      <c r="M156" s="138">
        <f t="shared" si="114"/>
        <v>23.56</v>
      </c>
      <c r="N156" s="138">
        <f t="shared" si="110"/>
        <v>19.309999999999999</v>
      </c>
      <c r="O156" s="138">
        <v>23.56</v>
      </c>
      <c r="P156" s="111"/>
      <c r="Q156" s="117" t="s">
        <v>44</v>
      </c>
      <c r="R156" s="137">
        <f t="shared" si="115"/>
        <v>0</v>
      </c>
      <c r="S156" s="137">
        <f t="shared" si="111"/>
        <v>0</v>
      </c>
      <c r="U156" s="137">
        <f t="shared" si="112"/>
        <v>0</v>
      </c>
      <c r="V156" s="137">
        <f t="shared" si="113"/>
        <v>0</v>
      </c>
    </row>
    <row r="157" spans="1:22" ht="24">
      <c r="A157" s="2" t="s">
        <v>211</v>
      </c>
      <c r="B157" s="3" t="s">
        <v>212</v>
      </c>
      <c r="C157" s="5" t="s">
        <v>40</v>
      </c>
      <c r="D157" s="5" t="s">
        <v>126</v>
      </c>
      <c r="E157" s="5" t="s">
        <v>27</v>
      </c>
      <c r="F157" s="5" t="s">
        <v>41</v>
      </c>
      <c r="G157" s="4" t="s">
        <v>42</v>
      </c>
      <c r="H157" s="5" t="s">
        <v>43</v>
      </c>
      <c r="I157" s="137">
        <v>216</v>
      </c>
      <c r="J157" s="137">
        <f t="shared" si="108"/>
        <v>263.52</v>
      </c>
      <c r="K157" s="110" t="s">
        <v>31</v>
      </c>
      <c r="L157" s="138">
        <f t="shared" si="109"/>
        <v>152.86000000000001</v>
      </c>
      <c r="M157" s="138">
        <f t="shared" si="114"/>
        <v>186.49</v>
      </c>
      <c r="N157" s="138">
        <f t="shared" si="110"/>
        <v>152.86000000000001</v>
      </c>
      <c r="O157" s="138">
        <v>186.49</v>
      </c>
      <c r="P157" s="111"/>
      <c r="Q157" s="117" t="s">
        <v>44</v>
      </c>
      <c r="R157" s="137">
        <f t="shared" si="115"/>
        <v>0</v>
      </c>
      <c r="S157" s="137">
        <f t="shared" si="111"/>
        <v>0</v>
      </c>
      <c r="U157" s="137">
        <f t="shared" si="112"/>
        <v>0</v>
      </c>
      <c r="V157" s="137">
        <f t="shared" si="113"/>
        <v>0</v>
      </c>
    </row>
    <row r="158" spans="1:22" ht="24">
      <c r="A158" s="2" t="s">
        <v>213</v>
      </c>
      <c r="B158" s="3" t="s">
        <v>214</v>
      </c>
      <c r="C158" s="5" t="s">
        <v>40</v>
      </c>
      <c r="D158" s="5" t="s">
        <v>126</v>
      </c>
      <c r="E158" s="5" t="s">
        <v>27</v>
      </c>
      <c r="F158" s="5" t="s">
        <v>41</v>
      </c>
      <c r="G158" s="4" t="s">
        <v>42</v>
      </c>
      <c r="H158" s="5" t="s">
        <v>43</v>
      </c>
      <c r="I158" s="137">
        <v>3.5</v>
      </c>
      <c r="J158" s="137">
        <f t="shared" si="108"/>
        <v>4.2699999999999996</v>
      </c>
      <c r="K158" s="110" t="s">
        <v>31</v>
      </c>
      <c r="L158" s="138">
        <f t="shared" si="109"/>
        <v>2.48</v>
      </c>
      <c r="M158" s="138">
        <f t="shared" si="114"/>
        <v>3.03</v>
      </c>
      <c r="N158" s="138">
        <f t="shared" si="110"/>
        <v>2.48</v>
      </c>
      <c r="O158" s="138">
        <v>3.03</v>
      </c>
      <c r="P158" s="111"/>
      <c r="Q158" s="117" t="s">
        <v>44</v>
      </c>
      <c r="R158" s="137">
        <f t="shared" si="115"/>
        <v>0</v>
      </c>
      <c r="S158" s="137">
        <f t="shared" si="111"/>
        <v>0</v>
      </c>
      <c r="U158" s="137">
        <f t="shared" si="112"/>
        <v>0</v>
      </c>
      <c r="V158" s="137">
        <f t="shared" si="113"/>
        <v>0</v>
      </c>
    </row>
    <row r="159" spans="1:22" ht="24">
      <c r="A159" s="2" t="s">
        <v>211</v>
      </c>
      <c r="B159" s="3" t="s">
        <v>212</v>
      </c>
      <c r="C159" s="5" t="s">
        <v>40</v>
      </c>
      <c r="D159" s="5" t="s">
        <v>126</v>
      </c>
      <c r="E159" s="5" t="s">
        <v>27</v>
      </c>
      <c r="F159" s="5" t="s">
        <v>41</v>
      </c>
      <c r="G159" s="4" t="s">
        <v>42</v>
      </c>
      <c r="H159" s="5" t="s">
        <v>43</v>
      </c>
      <c r="I159" s="137">
        <v>216</v>
      </c>
      <c r="J159" s="137">
        <f t="shared" si="108"/>
        <v>263.52</v>
      </c>
      <c r="K159" s="110" t="s">
        <v>31</v>
      </c>
      <c r="L159" s="138">
        <f t="shared" si="109"/>
        <v>152.86000000000001</v>
      </c>
      <c r="M159" s="138">
        <f t="shared" si="114"/>
        <v>186.49</v>
      </c>
      <c r="N159" s="138">
        <f t="shared" si="110"/>
        <v>152.86000000000001</v>
      </c>
      <c r="O159" s="138">
        <v>186.49</v>
      </c>
      <c r="P159" s="111"/>
      <c r="Q159" s="117" t="s">
        <v>44</v>
      </c>
      <c r="R159" s="137">
        <f t="shared" si="115"/>
        <v>0</v>
      </c>
      <c r="S159" s="137">
        <f t="shared" si="111"/>
        <v>0</v>
      </c>
      <c r="U159" s="137">
        <f t="shared" si="112"/>
        <v>0</v>
      </c>
      <c r="V159" s="137">
        <f t="shared" si="113"/>
        <v>0</v>
      </c>
    </row>
    <row r="160" spans="1:22" ht="24">
      <c r="A160" s="2" t="s">
        <v>215</v>
      </c>
      <c r="B160" s="3" t="s">
        <v>216</v>
      </c>
      <c r="C160" s="5" t="s">
        <v>40</v>
      </c>
      <c r="D160" s="5" t="s">
        <v>126</v>
      </c>
      <c r="E160" s="5" t="s">
        <v>27</v>
      </c>
      <c r="F160" s="5" t="s">
        <v>41</v>
      </c>
      <c r="G160" s="4" t="s">
        <v>42</v>
      </c>
      <c r="H160" s="5" t="s">
        <v>43</v>
      </c>
      <c r="I160" s="137">
        <v>74</v>
      </c>
      <c r="J160" s="137">
        <f t="shared" si="108"/>
        <v>90.28</v>
      </c>
      <c r="K160" s="110" t="s">
        <v>31</v>
      </c>
      <c r="L160" s="138">
        <f t="shared" si="109"/>
        <v>52.26</v>
      </c>
      <c r="M160" s="138">
        <f t="shared" si="114"/>
        <v>63.76</v>
      </c>
      <c r="N160" s="138">
        <f t="shared" si="110"/>
        <v>52.26</v>
      </c>
      <c r="O160" s="138">
        <v>63.76</v>
      </c>
      <c r="P160" s="111"/>
      <c r="Q160" s="117" t="s">
        <v>44</v>
      </c>
      <c r="R160" s="137">
        <f t="shared" si="115"/>
        <v>0</v>
      </c>
      <c r="S160" s="137">
        <f t="shared" si="111"/>
        <v>0</v>
      </c>
      <c r="U160" s="137">
        <f t="shared" si="112"/>
        <v>0</v>
      </c>
      <c r="V160" s="137">
        <f t="shared" si="113"/>
        <v>0</v>
      </c>
    </row>
    <row r="161" spans="1:22" ht="24">
      <c r="A161" s="2" t="s">
        <v>217</v>
      </c>
      <c r="B161" s="3" t="s">
        <v>218</v>
      </c>
      <c r="C161" s="5" t="s">
        <v>40</v>
      </c>
      <c r="D161" s="5" t="s">
        <v>126</v>
      </c>
      <c r="E161" s="5" t="s">
        <v>27</v>
      </c>
      <c r="F161" s="5" t="s">
        <v>41</v>
      </c>
      <c r="G161" s="4" t="s">
        <v>42</v>
      </c>
      <c r="H161" s="5" t="s">
        <v>43</v>
      </c>
      <c r="I161" s="137">
        <v>85</v>
      </c>
      <c r="J161" s="137">
        <f t="shared" si="108"/>
        <v>103.7</v>
      </c>
      <c r="K161" s="110" t="s">
        <v>31</v>
      </c>
      <c r="L161" s="138">
        <f t="shared" si="109"/>
        <v>60.11</v>
      </c>
      <c r="M161" s="138">
        <f t="shared" si="114"/>
        <v>73.33</v>
      </c>
      <c r="N161" s="138">
        <f t="shared" si="110"/>
        <v>60.11</v>
      </c>
      <c r="O161" s="138">
        <v>73.33</v>
      </c>
      <c r="P161" s="111"/>
      <c r="Q161" s="117" t="s">
        <v>44</v>
      </c>
      <c r="R161" s="137">
        <f t="shared" si="115"/>
        <v>0</v>
      </c>
      <c r="S161" s="137">
        <f t="shared" si="111"/>
        <v>0</v>
      </c>
      <c r="U161" s="137">
        <f t="shared" si="112"/>
        <v>0</v>
      </c>
      <c r="V161" s="137">
        <f t="shared" si="113"/>
        <v>0</v>
      </c>
    </row>
    <row r="162" spans="1:22" ht="24">
      <c r="A162" s="2" t="s">
        <v>219</v>
      </c>
      <c r="B162" s="3" t="s">
        <v>220</v>
      </c>
      <c r="C162" s="5" t="s">
        <v>40</v>
      </c>
      <c r="D162" s="5" t="s">
        <v>126</v>
      </c>
      <c r="E162" s="5" t="s">
        <v>27</v>
      </c>
      <c r="F162" s="5" t="s">
        <v>41</v>
      </c>
      <c r="G162" s="4" t="s">
        <v>42</v>
      </c>
      <c r="H162" s="5" t="s">
        <v>43</v>
      </c>
      <c r="I162" s="137">
        <v>920</v>
      </c>
      <c r="J162" s="137">
        <f t="shared" si="108"/>
        <v>1122.4000000000001</v>
      </c>
      <c r="K162" s="110" t="s">
        <v>31</v>
      </c>
      <c r="L162" s="138">
        <f t="shared" si="109"/>
        <v>651.53</v>
      </c>
      <c r="M162" s="138">
        <f t="shared" si="114"/>
        <v>794.87</v>
      </c>
      <c r="N162" s="138">
        <f t="shared" si="110"/>
        <v>651.53</v>
      </c>
      <c r="O162" s="138">
        <v>794.87</v>
      </c>
      <c r="P162" s="111"/>
      <c r="Q162" s="117" t="s">
        <v>44</v>
      </c>
      <c r="R162" s="137">
        <f t="shared" si="115"/>
        <v>0</v>
      </c>
      <c r="S162" s="137">
        <f t="shared" si="111"/>
        <v>0</v>
      </c>
      <c r="U162" s="137">
        <f t="shared" si="112"/>
        <v>0</v>
      </c>
      <c r="V162" s="137">
        <f t="shared" si="113"/>
        <v>0</v>
      </c>
    </row>
    <row r="163" spans="1:22" ht="24">
      <c r="A163" s="2" t="s">
        <v>211</v>
      </c>
      <c r="B163" s="3" t="s">
        <v>212</v>
      </c>
      <c r="C163" s="5" t="s">
        <v>40</v>
      </c>
      <c r="D163" s="5" t="s">
        <v>126</v>
      </c>
      <c r="E163" s="5" t="s">
        <v>27</v>
      </c>
      <c r="F163" s="5" t="s">
        <v>41</v>
      </c>
      <c r="G163" s="4" t="s">
        <v>42</v>
      </c>
      <c r="H163" s="5" t="s">
        <v>43</v>
      </c>
      <c r="I163" s="137">
        <v>216</v>
      </c>
      <c r="J163" s="137">
        <f t="shared" si="108"/>
        <v>263.52</v>
      </c>
      <c r="K163" s="110" t="s">
        <v>31</v>
      </c>
      <c r="L163" s="138">
        <f t="shared" si="109"/>
        <v>152.86000000000001</v>
      </c>
      <c r="M163" s="138">
        <f t="shared" si="114"/>
        <v>186.49</v>
      </c>
      <c r="N163" s="138">
        <f t="shared" si="110"/>
        <v>152.86000000000001</v>
      </c>
      <c r="O163" s="138">
        <v>186.49</v>
      </c>
      <c r="P163" s="111"/>
      <c r="Q163" s="117" t="s">
        <v>44</v>
      </c>
      <c r="R163" s="137">
        <f t="shared" si="115"/>
        <v>0</v>
      </c>
      <c r="S163" s="137">
        <f t="shared" si="111"/>
        <v>0</v>
      </c>
      <c r="U163" s="137">
        <f t="shared" si="112"/>
        <v>0</v>
      </c>
      <c r="V163" s="137">
        <f t="shared" si="113"/>
        <v>0</v>
      </c>
    </row>
    <row r="164" spans="1:22" ht="24">
      <c r="A164" s="2" t="s">
        <v>221</v>
      </c>
      <c r="B164" s="3" t="s">
        <v>222</v>
      </c>
      <c r="C164" s="5" t="s">
        <v>40</v>
      </c>
      <c r="D164" s="5" t="s">
        <v>126</v>
      </c>
      <c r="E164" s="5" t="s">
        <v>27</v>
      </c>
      <c r="F164" s="5" t="s">
        <v>41</v>
      </c>
      <c r="G164" s="4" t="s">
        <v>42</v>
      </c>
      <c r="H164" s="5" t="s">
        <v>43</v>
      </c>
      <c r="I164" s="137">
        <v>46</v>
      </c>
      <c r="J164" s="137">
        <f t="shared" si="108"/>
        <v>56.12</v>
      </c>
      <c r="K164" s="110" t="s">
        <v>31</v>
      </c>
      <c r="L164" s="138">
        <f t="shared" si="109"/>
        <v>32.43</v>
      </c>
      <c r="M164" s="138">
        <f t="shared" si="114"/>
        <v>39.56</v>
      </c>
      <c r="N164" s="138">
        <f t="shared" si="110"/>
        <v>32.43</v>
      </c>
      <c r="O164" s="138">
        <v>39.56</v>
      </c>
      <c r="P164" s="111"/>
      <c r="Q164" s="117" t="s">
        <v>44</v>
      </c>
      <c r="R164" s="137">
        <f t="shared" si="115"/>
        <v>0</v>
      </c>
      <c r="S164" s="137">
        <f t="shared" si="111"/>
        <v>0</v>
      </c>
      <c r="U164" s="137">
        <f t="shared" si="112"/>
        <v>0</v>
      </c>
      <c r="V164" s="137">
        <f t="shared" si="113"/>
        <v>0</v>
      </c>
    </row>
    <row r="165" spans="1:22">
      <c r="A165" s="236" t="s">
        <v>32</v>
      </c>
      <c r="B165" s="236"/>
      <c r="C165" s="236"/>
      <c r="D165" s="236"/>
      <c r="E165" s="236"/>
      <c r="F165" s="236"/>
      <c r="G165" s="236"/>
      <c r="H165" s="236"/>
      <c r="I165" s="112"/>
      <c r="J165" s="113"/>
      <c r="K165" s="114"/>
      <c r="L165" s="114"/>
      <c r="M165" s="114"/>
      <c r="N165" s="114"/>
      <c r="O165" s="114"/>
      <c r="P165" s="115">
        <f>SUM(P114:P164)</f>
        <v>0</v>
      </c>
      <c r="Q165" s="115"/>
      <c r="R165" s="116">
        <f>SUM(R114:R164)</f>
        <v>0</v>
      </c>
      <c r="S165" s="116">
        <f>SUM(S114:S164)</f>
        <v>0</v>
      </c>
      <c r="U165" s="116">
        <f>SUM(U114:U164)</f>
        <v>0</v>
      </c>
      <c r="V165" s="116">
        <f>SUM(V114:V164)</f>
        <v>0</v>
      </c>
    </row>
    <row r="166" spans="1:22" ht="25.5" customHeight="1" thickBot="1">
      <c r="A166" s="139"/>
      <c r="B166" s="140"/>
      <c r="C166" s="140"/>
      <c r="D166" s="140"/>
      <c r="P166" s="108"/>
      <c r="Q166" s="108"/>
    </row>
    <row r="167" spans="1:22" ht="13.8" thickBot="1">
      <c r="A167" s="130" t="s">
        <v>122</v>
      </c>
      <c r="B167" s="241" t="s">
        <v>223</v>
      </c>
      <c r="C167" s="241"/>
      <c r="D167" s="241"/>
      <c r="E167" s="241"/>
      <c r="F167" s="241"/>
      <c r="G167" s="241"/>
      <c r="H167" s="241"/>
      <c r="I167" s="241"/>
      <c r="J167" s="241"/>
      <c r="K167" s="241"/>
      <c r="L167" s="241"/>
      <c r="M167" s="241"/>
      <c r="N167" s="241"/>
      <c r="O167" s="241"/>
      <c r="P167" s="242"/>
      <c r="Q167" s="131"/>
    </row>
    <row r="168" spans="1:22" ht="45" customHeight="1">
      <c r="A168" s="243" t="s">
        <v>4</v>
      </c>
      <c r="B168" s="238" t="s">
        <v>5</v>
      </c>
      <c r="C168" s="238" t="s">
        <v>6</v>
      </c>
      <c r="D168" s="238" t="s">
        <v>7</v>
      </c>
      <c r="E168" s="238" t="s">
        <v>8</v>
      </c>
      <c r="F168" s="238" t="s">
        <v>9</v>
      </c>
      <c r="G168" s="238" t="s">
        <v>10</v>
      </c>
      <c r="H168" s="238" t="s">
        <v>11</v>
      </c>
      <c r="I168" s="232" t="s">
        <v>34</v>
      </c>
      <c r="J168" s="233"/>
      <c r="K168" s="240" t="s">
        <v>35</v>
      </c>
      <c r="L168" s="232" t="s">
        <v>36</v>
      </c>
      <c r="M168" s="233"/>
      <c r="N168" s="232" t="s">
        <v>37</v>
      </c>
      <c r="O168" s="233"/>
      <c r="P168" s="235" t="s">
        <v>16</v>
      </c>
      <c r="Q168" s="235" t="s">
        <v>17</v>
      </c>
      <c r="R168" s="232" t="s">
        <v>18</v>
      </c>
      <c r="S168" s="233"/>
      <c r="U168" s="232" t="s">
        <v>18</v>
      </c>
      <c r="V168" s="233"/>
    </row>
    <row r="169" spans="1:22" ht="31.5" customHeight="1">
      <c r="A169" s="244"/>
      <c r="B169" s="239"/>
      <c r="C169" s="239"/>
      <c r="D169" s="239"/>
      <c r="E169" s="239"/>
      <c r="F169" s="239"/>
      <c r="G169" s="239"/>
      <c r="H169" s="239"/>
      <c r="I169" s="135" t="s">
        <v>20</v>
      </c>
      <c r="J169" s="135" t="s">
        <v>22</v>
      </c>
      <c r="K169" s="240"/>
      <c r="L169" s="135" t="s">
        <v>20</v>
      </c>
      <c r="M169" s="135" t="s">
        <v>22</v>
      </c>
      <c r="N169" s="135" t="s">
        <v>20</v>
      </c>
      <c r="O169" s="135" t="s">
        <v>22</v>
      </c>
      <c r="P169" s="235"/>
      <c r="Q169" s="235"/>
      <c r="R169" s="135" t="s">
        <v>20</v>
      </c>
      <c r="S169" s="136" t="s">
        <v>22</v>
      </c>
      <c r="U169" s="135" t="s">
        <v>20</v>
      </c>
      <c r="V169" s="136" t="s">
        <v>22</v>
      </c>
    </row>
    <row r="170" spans="1:22" ht="24">
      <c r="A170" s="2" t="s">
        <v>224</v>
      </c>
      <c r="B170" s="3" t="s">
        <v>225</v>
      </c>
      <c r="C170" s="5" t="s">
        <v>40</v>
      </c>
      <c r="D170" s="5" t="s">
        <v>126</v>
      </c>
      <c r="E170" s="5" t="s">
        <v>27</v>
      </c>
      <c r="F170" s="5" t="s">
        <v>41</v>
      </c>
      <c r="G170" s="4" t="s">
        <v>89</v>
      </c>
      <c r="H170" s="5" t="s">
        <v>90</v>
      </c>
      <c r="I170" s="137">
        <v>2616</v>
      </c>
      <c r="J170" s="137">
        <f t="shared" ref="J170:J195" si="116">ROUND(I170*1.22,2)</f>
        <v>3191.52</v>
      </c>
      <c r="K170" s="110" t="s">
        <v>31</v>
      </c>
      <c r="L170" s="138">
        <f t="shared" ref="L170:L189" si="117">ROUND(M170/1.22,2)</f>
        <v>1852.66</v>
      </c>
      <c r="M170" s="138">
        <f t="shared" ref="M170:M190" si="118">O170</f>
        <v>2260.25</v>
      </c>
      <c r="N170" s="138">
        <f t="shared" ref="N170:N189" si="119">ROUND(O170/1.22,2)</f>
        <v>1852.66</v>
      </c>
      <c r="O170" s="138">
        <v>2260.25</v>
      </c>
      <c r="P170" s="111"/>
      <c r="Q170" s="117" t="s">
        <v>44</v>
      </c>
      <c r="R170" s="137">
        <f t="shared" ref="R170:R190" si="120">N170*P170</f>
        <v>0</v>
      </c>
      <c r="S170" s="137">
        <f t="shared" ref="S170:S190" si="121">R170*1.22</f>
        <v>0</v>
      </c>
      <c r="U170" s="137">
        <f t="shared" ref="U170:U195" si="122">IF(Q170=3,R170*4,R170)</f>
        <v>0</v>
      </c>
      <c r="V170" s="137">
        <f t="shared" ref="V170:V195" si="123">U170*1.22</f>
        <v>0</v>
      </c>
    </row>
    <row r="171" spans="1:22" ht="24">
      <c r="A171" s="2" t="s">
        <v>226</v>
      </c>
      <c r="B171" s="3" t="s">
        <v>227</v>
      </c>
      <c r="C171" s="5" t="s">
        <v>40</v>
      </c>
      <c r="D171" s="5" t="s">
        <v>126</v>
      </c>
      <c r="E171" s="5" t="s">
        <v>27</v>
      </c>
      <c r="F171" s="5" t="s">
        <v>41</v>
      </c>
      <c r="G171" s="4" t="s">
        <v>89</v>
      </c>
      <c r="H171" s="5" t="s">
        <v>90</v>
      </c>
      <c r="I171" s="137">
        <v>4032</v>
      </c>
      <c r="J171" s="137">
        <f t="shared" si="116"/>
        <v>4919.04</v>
      </c>
      <c r="K171" s="110" t="s">
        <v>31</v>
      </c>
      <c r="L171" s="138">
        <f t="shared" si="117"/>
        <v>2855.81</v>
      </c>
      <c r="M171" s="138">
        <f t="shared" si="118"/>
        <v>3484.09</v>
      </c>
      <c r="N171" s="138">
        <f t="shared" si="119"/>
        <v>2855.81</v>
      </c>
      <c r="O171" s="138">
        <v>3484.09</v>
      </c>
      <c r="P171" s="111"/>
      <c r="Q171" s="117" t="s">
        <v>44</v>
      </c>
      <c r="R171" s="137">
        <f t="shared" si="120"/>
        <v>0</v>
      </c>
      <c r="S171" s="137">
        <f t="shared" si="121"/>
        <v>0</v>
      </c>
      <c r="U171" s="137">
        <f t="shared" si="122"/>
        <v>0</v>
      </c>
      <c r="V171" s="137">
        <f t="shared" si="123"/>
        <v>0</v>
      </c>
    </row>
    <row r="172" spans="1:22" ht="24">
      <c r="A172" s="2" t="s">
        <v>228</v>
      </c>
      <c r="B172" s="3" t="s">
        <v>229</v>
      </c>
      <c r="C172" s="5" t="s">
        <v>40</v>
      </c>
      <c r="D172" s="5" t="s">
        <v>126</v>
      </c>
      <c r="E172" s="5" t="s">
        <v>27</v>
      </c>
      <c r="F172" s="5" t="s">
        <v>41</v>
      </c>
      <c r="G172" s="4" t="s">
        <v>89</v>
      </c>
      <c r="H172" s="5" t="s">
        <v>90</v>
      </c>
      <c r="I172" s="137">
        <v>849</v>
      </c>
      <c r="J172" s="137">
        <f t="shared" si="116"/>
        <v>1035.78</v>
      </c>
      <c r="K172" s="110" t="s">
        <v>31</v>
      </c>
      <c r="L172" s="138">
        <f t="shared" si="117"/>
        <v>601.36</v>
      </c>
      <c r="M172" s="138">
        <f t="shared" si="118"/>
        <v>733.66</v>
      </c>
      <c r="N172" s="138">
        <f t="shared" si="119"/>
        <v>601.36</v>
      </c>
      <c r="O172" s="138">
        <v>733.66</v>
      </c>
      <c r="P172" s="111"/>
      <c r="Q172" s="117" t="s">
        <v>44</v>
      </c>
      <c r="R172" s="137">
        <f t="shared" si="120"/>
        <v>0</v>
      </c>
      <c r="S172" s="137">
        <f t="shared" si="121"/>
        <v>0</v>
      </c>
      <c r="U172" s="137">
        <f t="shared" si="122"/>
        <v>0</v>
      </c>
      <c r="V172" s="137">
        <f t="shared" si="123"/>
        <v>0</v>
      </c>
    </row>
    <row r="173" spans="1:22" ht="24">
      <c r="A173" s="2" t="s">
        <v>230</v>
      </c>
      <c r="B173" s="3" t="s">
        <v>231</v>
      </c>
      <c r="C173" s="5" t="s">
        <v>40</v>
      </c>
      <c r="D173" s="5" t="s">
        <v>126</v>
      </c>
      <c r="E173" s="5" t="s">
        <v>27</v>
      </c>
      <c r="F173" s="5" t="s">
        <v>41</v>
      </c>
      <c r="G173" s="4" t="s">
        <v>89</v>
      </c>
      <c r="H173" s="5" t="s">
        <v>90</v>
      </c>
      <c r="I173" s="137">
        <v>402</v>
      </c>
      <c r="J173" s="137">
        <f t="shared" si="116"/>
        <v>490.44</v>
      </c>
      <c r="K173" s="110" t="s">
        <v>31</v>
      </c>
      <c r="L173" s="138">
        <f t="shared" si="117"/>
        <v>284.64999999999998</v>
      </c>
      <c r="M173" s="138">
        <f t="shared" si="118"/>
        <v>347.27</v>
      </c>
      <c r="N173" s="138">
        <f t="shared" si="119"/>
        <v>284.64999999999998</v>
      </c>
      <c r="O173" s="138">
        <v>347.27</v>
      </c>
      <c r="P173" s="111"/>
      <c r="Q173" s="117" t="s">
        <v>44</v>
      </c>
      <c r="R173" s="137">
        <f t="shared" si="120"/>
        <v>0</v>
      </c>
      <c r="S173" s="137">
        <f t="shared" si="121"/>
        <v>0</v>
      </c>
      <c r="U173" s="137">
        <f t="shared" si="122"/>
        <v>0</v>
      </c>
      <c r="V173" s="137">
        <f t="shared" si="123"/>
        <v>0</v>
      </c>
    </row>
    <row r="174" spans="1:22" ht="24">
      <c r="A174" s="2" t="s">
        <v>232</v>
      </c>
      <c r="B174" s="3" t="s">
        <v>233</v>
      </c>
      <c r="C174" s="5" t="s">
        <v>40</v>
      </c>
      <c r="D174" s="5" t="s">
        <v>126</v>
      </c>
      <c r="E174" s="5" t="s">
        <v>27</v>
      </c>
      <c r="F174" s="5" t="s">
        <v>41</v>
      </c>
      <c r="G174" s="4" t="s">
        <v>89</v>
      </c>
      <c r="H174" s="5" t="s">
        <v>90</v>
      </c>
      <c r="I174" s="137">
        <v>3858</v>
      </c>
      <c r="J174" s="137">
        <f t="shared" si="116"/>
        <v>4706.76</v>
      </c>
      <c r="K174" s="110" t="s">
        <v>31</v>
      </c>
      <c r="L174" s="138">
        <f t="shared" si="117"/>
        <v>2732.68</v>
      </c>
      <c r="M174" s="138">
        <f t="shared" si="118"/>
        <v>3333.87</v>
      </c>
      <c r="N174" s="138">
        <f t="shared" si="119"/>
        <v>2732.68</v>
      </c>
      <c r="O174" s="138">
        <v>3333.87</v>
      </c>
      <c r="P174" s="111"/>
      <c r="Q174" s="117" t="s">
        <v>44</v>
      </c>
      <c r="R174" s="137">
        <f t="shared" si="120"/>
        <v>0</v>
      </c>
      <c r="S174" s="137">
        <f t="shared" si="121"/>
        <v>0</v>
      </c>
      <c r="U174" s="137">
        <f t="shared" si="122"/>
        <v>0</v>
      </c>
      <c r="V174" s="137">
        <f t="shared" si="123"/>
        <v>0</v>
      </c>
    </row>
    <row r="175" spans="1:22" ht="24">
      <c r="A175" s="2" t="s">
        <v>234</v>
      </c>
      <c r="B175" s="3" t="s">
        <v>235</v>
      </c>
      <c r="C175" s="5" t="s">
        <v>40</v>
      </c>
      <c r="D175" s="5" t="s">
        <v>126</v>
      </c>
      <c r="E175" s="5" t="s">
        <v>27</v>
      </c>
      <c r="F175" s="5" t="s">
        <v>41</v>
      </c>
      <c r="G175" s="4" t="s">
        <v>89</v>
      </c>
      <c r="H175" s="5" t="s">
        <v>90</v>
      </c>
      <c r="I175" s="137">
        <v>108</v>
      </c>
      <c r="J175" s="137">
        <f t="shared" si="116"/>
        <v>131.76</v>
      </c>
      <c r="K175" s="110" t="s">
        <v>31</v>
      </c>
      <c r="L175" s="138">
        <f t="shared" si="117"/>
        <v>76.36</v>
      </c>
      <c r="M175" s="138">
        <f t="shared" si="118"/>
        <v>93.16</v>
      </c>
      <c r="N175" s="138">
        <f t="shared" si="119"/>
        <v>76.36</v>
      </c>
      <c r="O175" s="138">
        <v>93.16</v>
      </c>
      <c r="P175" s="111"/>
      <c r="Q175" s="117" t="s">
        <v>44</v>
      </c>
      <c r="R175" s="137">
        <f t="shared" si="120"/>
        <v>0</v>
      </c>
      <c r="S175" s="137">
        <f t="shared" si="121"/>
        <v>0</v>
      </c>
      <c r="U175" s="137">
        <f t="shared" si="122"/>
        <v>0</v>
      </c>
      <c r="V175" s="137">
        <f t="shared" si="123"/>
        <v>0</v>
      </c>
    </row>
    <row r="176" spans="1:22" ht="24">
      <c r="A176" s="2" t="s">
        <v>236</v>
      </c>
      <c r="B176" s="3" t="s">
        <v>237</v>
      </c>
      <c r="C176" s="5" t="s">
        <v>40</v>
      </c>
      <c r="D176" s="5" t="s">
        <v>126</v>
      </c>
      <c r="E176" s="5" t="s">
        <v>27</v>
      </c>
      <c r="F176" s="5" t="s">
        <v>41</v>
      </c>
      <c r="G176" s="4" t="s">
        <v>89</v>
      </c>
      <c r="H176" s="5" t="s">
        <v>90</v>
      </c>
      <c r="I176" s="137">
        <v>108</v>
      </c>
      <c r="J176" s="137">
        <f t="shared" si="116"/>
        <v>131.76</v>
      </c>
      <c r="K176" s="110" t="s">
        <v>31</v>
      </c>
      <c r="L176" s="138">
        <f t="shared" si="117"/>
        <v>76.36</v>
      </c>
      <c r="M176" s="138">
        <f t="shared" si="118"/>
        <v>93.16</v>
      </c>
      <c r="N176" s="138">
        <f t="shared" si="119"/>
        <v>76.36</v>
      </c>
      <c r="O176" s="138">
        <v>93.16</v>
      </c>
      <c r="P176" s="111"/>
      <c r="Q176" s="117" t="s">
        <v>44</v>
      </c>
      <c r="R176" s="137">
        <f t="shared" si="120"/>
        <v>0</v>
      </c>
      <c r="S176" s="137">
        <f t="shared" si="121"/>
        <v>0</v>
      </c>
      <c r="U176" s="137">
        <f t="shared" si="122"/>
        <v>0</v>
      </c>
      <c r="V176" s="137">
        <f t="shared" si="123"/>
        <v>0</v>
      </c>
    </row>
    <row r="177" spans="1:22" ht="24">
      <c r="A177" s="2" t="s">
        <v>238</v>
      </c>
      <c r="B177" s="3" t="s">
        <v>239</v>
      </c>
      <c r="C177" s="5" t="s">
        <v>40</v>
      </c>
      <c r="D177" s="5" t="s">
        <v>126</v>
      </c>
      <c r="E177" s="5" t="s">
        <v>27</v>
      </c>
      <c r="F177" s="5" t="s">
        <v>41</v>
      </c>
      <c r="G177" s="4" t="s">
        <v>89</v>
      </c>
      <c r="H177" s="5" t="s">
        <v>90</v>
      </c>
      <c r="I177" s="137">
        <v>7093</v>
      </c>
      <c r="J177" s="137">
        <f t="shared" si="116"/>
        <v>8653.4599999999991</v>
      </c>
      <c r="K177" s="110" t="s">
        <v>31</v>
      </c>
      <c r="L177" s="138">
        <f t="shared" si="117"/>
        <v>5023.8900000000003</v>
      </c>
      <c r="M177" s="138">
        <f t="shared" si="118"/>
        <v>6129.15</v>
      </c>
      <c r="N177" s="138">
        <f t="shared" si="119"/>
        <v>5023.8900000000003</v>
      </c>
      <c r="O177" s="138">
        <v>6129.15</v>
      </c>
      <c r="P177" s="111"/>
      <c r="Q177" s="117" t="s">
        <v>44</v>
      </c>
      <c r="R177" s="137">
        <f t="shared" si="120"/>
        <v>0</v>
      </c>
      <c r="S177" s="137">
        <f t="shared" si="121"/>
        <v>0</v>
      </c>
      <c r="U177" s="137">
        <f t="shared" si="122"/>
        <v>0</v>
      </c>
      <c r="V177" s="137">
        <f t="shared" si="123"/>
        <v>0</v>
      </c>
    </row>
    <row r="178" spans="1:22" ht="24">
      <c r="A178" s="2" t="s">
        <v>240</v>
      </c>
      <c r="B178" s="3" t="s">
        <v>241</v>
      </c>
      <c r="C178" s="5" t="s">
        <v>40</v>
      </c>
      <c r="D178" s="5" t="s">
        <v>126</v>
      </c>
      <c r="E178" s="5" t="s">
        <v>27</v>
      </c>
      <c r="F178" s="5" t="s">
        <v>41</v>
      </c>
      <c r="G178" s="4" t="s">
        <v>89</v>
      </c>
      <c r="H178" s="5" t="s">
        <v>90</v>
      </c>
      <c r="I178" s="137">
        <v>464</v>
      </c>
      <c r="J178" s="137">
        <f t="shared" si="116"/>
        <v>566.08000000000004</v>
      </c>
      <c r="K178" s="110" t="s">
        <v>31</v>
      </c>
      <c r="L178" s="138">
        <f t="shared" si="117"/>
        <v>328.07</v>
      </c>
      <c r="M178" s="138">
        <f t="shared" si="118"/>
        <v>400.25</v>
      </c>
      <c r="N178" s="138">
        <f t="shared" si="119"/>
        <v>328.07</v>
      </c>
      <c r="O178" s="138">
        <v>400.25</v>
      </c>
      <c r="P178" s="111"/>
      <c r="Q178" s="117" t="s">
        <v>44</v>
      </c>
      <c r="R178" s="137">
        <f t="shared" si="120"/>
        <v>0</v>
      </c>
      <c r="S178" s="137">
        <f t="shared" si="121"/>
        <v>0</v>
      </c>
      <c r="U178" s="137">
        <f t="shared" si="122"/>
        <v>0</v>
      </c>
      <c r="V178" s="137">
        <f t="shared" si="123"/>
        <v>0</v>
      </c>
    </row>
    <row r="179" spans="1:22" ht="24">
      <c r="A179" s="2" t="s">
        <v>242</v>
      </c>
      <c r="B179" s="3" t="s">
        <v>243</v>
      </c>
      <c r="C179" s="5" t="s">
        <v>40</v>
      </c>
      <c r="D179" s="5" t="s">
        <v>126</v>
      </c>
      <c r="E179" s="5" t="s">
        <v>27</v>
      </c>
      <c r="F179" s="5" t="s">
        <v>41</v>
      </c>
      <c r="G179" s="4" t="s">
        <v>89</v>
      </c>
      <c r="H179" s="5" t="s">
        <v>90</v>
      </c>
      <c r="I179" s="137">
        <v>1850</v>
      </c>
      <c r="J179" s="137">
        <f t="shared" si="116"/>
        <v>2257</v>
      </c>
      <c r="K179" s="110" t="s">
        <v>31</v>
      </c>
      <c r="L179" s="138">
        <f t="shared" si="117"/>
        <v>1310.2</v>
      </c>
      <c r="M179" s="138">
        <f t="shared" si="118"/>
        <v>1598.44</v>
      </c>
      <c r="N179" s="138">
        <f t="shared" si="119"/>
        <v>1310.2</v>
      </c>
      <c r="O179" s="138">
        <v>1598.44</v>
      </c>
      <c r="P179" s="111"/>
      <c r="Q179" s="117" t="s">
        <v>44</v>
      </c>
      <c r="R179" s="137">
        <f t="shared" si="120"/>
        <v>0</v>
      </c>
      <c r="S179" s="137">
        <f t="shared" si="121"/>
        <v>0</v>
      </c>
      <c r="U179" s="137">
        <f t="shared" si="122"/>
        <v>0</v>
      </c>
      <c r="V179" s="137">
        <f t="shared" si="123"/>
        <v>0</v>
      </c>
    </row>
    <row r="180" spans="1:22" ht="24">
      <c r="A180" s="2" t="s">
        <v>244</v>
      </c>
      <c r="B180" s="3" t="s">
        <v>245</v>
      </c>
      <c r="C180" s="5" t="s">
        <v>40</v>
      </c>
      <c r="D180" s="5" t="s">
        <v>126</v>
      </c>
      <c r="E180" s="5" t="s">
        <v>27</v>
      </c>
      <c r="F180" s="5" t="s">
        <v>41</v>
      </c>
      <c r="G180" s="4" t="s">
        <v>89</v>
      </c>
      <c r="H180" s="5" t="s">
        <v>90</v>
      </c>
      <c r="I180" s="137">
        <v>1069</v>
      </c>
      <c r="J180" s="137">
        <f t="shared" si="116"/>
        <v>1304.18</v>
      </c>
      <c r="K180" s="110" t="s">
        <v>31</v>
      </c>
      <c r="L180" s="138">
        <f t="shared" si="117"/>
        <v>756.56</v>
      </c>
      <c r="M180" s="138">
        <f t="shared" si="118"/>
        <v>923</v>
      </c>
      <c r="N180" s="138">
        <f t="shared" si="119"/>
        <v>756.56</v>
      </c>
      <c r="O180" s="138">
        <v>923</v>
      </c>
      <c r="P180" s="111"/>
      <c r="Q180" s="117" t="s">
        <v>44</v>
      </c>
      <c r="R180" s="137">
        <f t="shared" si="120"/>
        <v>0</v>
      </c>
      <c r="S180" s="137">
        <f t="shared" si="121"/>
        <v>0</v>
      </c>
      <c r="U180" s="137">
        <f t="shared" si="122"/>
        <v>0</v>
      </c>
      <c r="V180" s="137">
        <f t="shared" si="123"/>
        <v>0</v>
      </c>
    </row>
    <row r="181" spans="1:22" ht="24">
      <c r="A181" s="2" t="s">
        <v>246</v>
      </c>
      <c r="B181" s="3" t="s">
        <v>247</v>
      </c>
      <c r="C181" s="5" t="s">
        <v>40</v>
      </c>
      <c r="D181" s="5" t="s">
        <v>126</v>
      </c>
      <c r="E181" s="5" t="s">
        <v>27</v>
      </c>
      <c r="F181" s="5" t="s">
        <v>41</v>
      </c>
      <c r="G181" s="4" t="s">
        <v>89</v>
      </c>
      <c r="H181" s="5" t="s">
        <v>90</v>
      </c>
      <c r="I181" s="137">
        <v>49</v>
      </c>
      <c r="J181" s="137">
        <f t="shared" si="116"/>
        <v>59.78</v>
      </c>
      <c r="K181" s="110" t="s">
        <v>31</v>
      </c>
      <c r="L181" s="138">
        <f t="shared" si="117"/>
        <v>34.6</v>
      </c>
      <c r="M181" s="138">
        <f t="shared" si="118"/>
        <v>42.21</v>
      </c>
      <c r="N181" s="138">
        <f t="shared" si="119"/>
        <v>34.6</v>
      </c>
      <c r="O181" s="138">
        <v>42.21</v>
      </c>
      <c r="P181" s="111"/>
      <c r="Q181" s="117" t="s">
        <v>44</v>
      </c>
      <c r="R181" s="137">
        <f t="shared" si="120"/>
        <v>0</v>
      </c>
      <c r="S181" s="137">
        <f t="shared" si="121"/>
        <v>0</v>
      </c>
      <c r="U181" s="137">
        <f t="shared" si="122"/>
        <v>0</v>
      </c>
      <c r="V181" s="137">
        <f t="shared" si="123"/>
        <v>0</v>
      </c>
    </row>
    <row r="182" spans="1:22" ht="24">
      <c r="A182" s="2" t="s">
        <v>248</v>
      </c>
      <c r="B182" s="3" t="s">
        <v>249</v>
      </c>
      <c r="C182" s="5" t="s">
        <v>40</v>
      </c>
      <c r="D182" s="5" t="s">
        <v>126</v>
      </c>
      <c r="E182" s="5" t="s">
        <v>27</v>
      </c>
      <c r="F182" s="5" t="s">
        <v>41</v>
      </c>
      <c r="G182" s="4" t="s">
        <v>89</v>
      </c>
      <c r="H182" s="5" t="s">
        <v>90</v>
      </c>
      <c r="I182" s="137">
        <v>291</v>
      </c>
      <c r="J182" s="137">
        <f t="shared" si="116"/>
        <v>355.02</v>
      </c>
      <c r="K182" s="110" t="s">
        <v>31</v>
      </c>
      <c r="L182" s="138">
        <f t="shared" si="117"/>
        <v>206.08</v>
      </c>
      <c r="M182" s="138">
        <f t="shared" si="118"/>
        <v>251.42</v>
      </c>
      <c r="N182" s="138">
        <f t="shared" si="119"/>
        <v>206.08</v>
      </c>
      <c r="O182" s="138">
        <v>251.42</v>
      </c>
      <c r="P182" s="111"/>
      <c r="Q182" s="117" t="s">
        <v>44</v>
      </c>
      <c r="R182" s="137">
        <f t="shared" si="120"/>
        <v>0</v>
      </c>
      <c r="S182" s="137">
        <f t="shared" si="121"/>
        <v>0</v>
      </c>
      <c r="U182" s="137">
        <f t="shared" si="122"/>
        <v>0</v>
      </c>
      <c r="V182" s="137">
        <f t="shared" si="123"/>
        <v>0</v>
      </c>
    </row>
    <row r="183" spans="1:22" ht="24">
      <c r="A183" s="2" t="s">
        <v>250</v>
      </c>
      <c r="B183" s="3" t="s">
        <v>251</v>
      </c>
      <c r="C183" s="5" t="s">
        <v>40</v>
      </c>
      <c r="D183" s="5" t="s">
        <v>126</v>
      </c>
      <c r="E183" s="5" t="s">
        <v>27</v>
      </c>
      <c r="F183" s="5" t="s">
        <v>41</v>
      </c>
      <c r="G183" s="4" t="s">
        <v>89</v>
      </c>
      <c r="H183" s="5" t="s">
        <v>90</v>
      </c>
      <c r="I183" s="137">
        <v>152</v>
      </c>
      <c r="J183" s="137">
        <f t="shared" si="116"/>
        <v>185.44</v>
      </c>
      <c r="K183" s="110" t="s">
        <v>31</v>
      </c>
      <c r="L183" s="138">
        <f t="shared" si="117"/>
        <v>107.27</v>
      </c>
      <c r="M183" s="138">
        <f t="shared" si="118"/>
        <v>130.87</v>
      </c>
      <c r="N183" s="138">
        <f t="shared" si="119"/>
        <v>107.27</v>
      </c>
      <c r="O183" s="138">
        <v>130.87</v>
      </c>
      <c r="P183" s="111"/>
      <c r="Q183" s="117" t="s">
        <v>44</v>
      </c>
      <c r="R183" s="137">
        <f t="shared" si="120"/>
        <v>0</v>
      </c>
      <c r="S183" s="137">
        <f t="shared" si="121"/>
        <v>0</v>
      </c>
      <c r="U183" s="137">
        <f t="shared" si="122"/>
        <v>0</v>
      </c>
      <c r="V183" s="137">
        <f t="shared" si="123"/>
        <v>0</v>
      </c>
    </row>
    <row r="184" spans="1:22" ht="24">
      <c r="A184" s="2" t="s">
        <v>252</v>
      </c>
      <c r="B184" s="3" t="s">
        <v>253</v>
      </c>
      <c r="C184" s="5" t="s">
        <v>40</v>
      </c>
      <c r="D184" s="5" t="s">
        <v>126</v>
      </c>
      <c r="E184" s="5" t="s">
        <v>27</v>
      </c>
      <c r="F184" s="5" t="s">
        <v>41</v>
      </c>
      <c r="G184" s="4" t="s">
        <v>89</v>
      </c>
      <c r="H184" s="5" t="s">
        <v>90</v>
      </c>
      <c r="I184" s="137">
        <v>408</v>
      </c>
      <c r="J184" s="137">
        <f t="shared" si="116"/>
        <v>497.76</v>
      </c>
      <c r="K184" s="110" t="s">
        <v>31</v>
      </c>
      <c r="L184" s="138">
        <f t="shared" si="117"/>
        <v>288.93</v>
      </c>
      <c r="M184" s="138">
        <f t="shared" si="118"/>
        <v>352.49</v>
      </c>
      <c r="N184" s="138">
        <f t="shared" si="119"/>
        <v>288.93</v>
      </c>
      <c r="O184" s="138">
        <v>352.49</v>
      </c>
      <c r="P184" s="111"/>
      <c r="Q184" s="117" t="s">
        <v>44</v>
      </c>
      <c r="R184" s="137">
        <f t="shared" si="120"/>
        <v>0</v>
      </c>
      <c r="S184" s="137">
        <f t="shared" si="121"/>
        <v>0</v>
      </c>
      <c r="U184" s="137">
        <f t="shared" si="122"/>
        <v>0</v>
      </c>
      <c r="V184" s="137">
        <f t="shared" si="123"/>
        <v>0</v>
      </c>
    </row>
    <row r="185" spans="1:22" ht="24">
      <c r="A185" s="2" t="s">
        <v>254</v>
      </c>
      <c r="B185" s="3" t="s">
        <v>255</v>
      </c>
      <c r="C185" s="5" t="s">
        <v>40</v>
      </c>
      <c r="D185" s="5" t="s">
        <v>126</v>
      </c>
      <c r="E185" s="5" t="s">
        <v>27</v>
      </c>
      <c r="F185" s="5" t="s">
        <v>41</v>
      </c>
      <c r="G185" s="4" t="s">
        <v>89</v>
      </c>
      <c r="H185" s="5" t="s">
        <v>90</v>
      </c>
      <c r="I185" s="137">
        <v>69</v>
      </c>
      <c r="J185" s="137">
        <f t="shared" si="116"/>
        <v>84.18</v>
      </c>
      <c r="K185" s="110" t="s">
        <v>31</v>
      </c>
      <c r="L185" s="138">
        <f t="shared" si="117"/>
        <v>48.34</v>
      </c>
      <c r="M185" s="138">
        <f t="shared" si="118"/>
        <v>58.97</v>
      </c>
      <c r="N185" s="138">
        <f t="shared" si="119"/>
        <v>48.34</v>
      </c>
      <c r="O185" s="138">
        <v>58.97</v>
      </c>
      <c r="P185" s="111"/>
      <c r="Q185" s="117" t="s">
        <v>44</v>
      </c>
      <c r="R185" s="137">
        <f t="shared" si="120"/>
        <v>0</v>
      </c>
      <c r="S185" s="137">
        <f t="shared" si="121"/>
        <v>0</v>
      </c>
      <c r="U185" s="137">
        <f t="shared" si="122"/>
        <v>0</v>
      </c>
      <c r="V185" s="137">
        <f t="shared" si="123"/>
        <v>0</v>
      </c>
    </row>
    <row r="186" spans="1:22" ht="24">
      <c r="A186" s="2" t="s">
        <v>256</v>
      </c>
      <c r="B186" s="3" t="s">
        <v>257</v>
      </c>
      <c r="C186" s="5" t="s">
        <v>40</v>
      </c>
      <c r="D186" s="5" t="s">
        <v>126</v>
      </c>
      <c r="E186" s="5" t="s">
        <v>27</v>
      </c>
      <c r="F186" s="5" t="s">
        <v>41</v>
      </c>
      <c r="G186" s="4" t="s">
        <v>89</v>
      </c>
      <c r="H186" s="5" t="s">
        <v>90</v>
      </c>
      <c r="I186" s="137">
        <v>69</v>
      </c>
      <c r="J186" s="137">
        <f t="shared" si="116"/>
        <v>84.18</v>
      </c>
      <c r="K186" s="110" t="s">
        <v>31</v>
      </c>
      <c r="L186" s="138">
        <f t="shared" si="117"/>
        <v>48.34</v>
      </c>
      <c r="M186" s="138">
        <f t="shared" si="118"/>
        <v>58.97</v>
      </c>
      <c r="N186" s="138">
        <f t="shared" si="119"/>
        <v>48.34</v>
      </c>
      <c r="O186" s="138">
        <v>58.97</v>
      </c>
      <c r="P186" s="111"/>
      <c r="Q186" s="117" t="s">
        <v>44</v>
      </c>
      <c r="R186" s="137">
        <f t="shared" si="120"/>
        <v>0</v>
      </c>
      <c r="S186" s="137">
        <f t="shared" si="121"/>
        <v>0</v>
      </c>
      <c r="U186" s="137">
        <f t="shared" si="122"/>
        <v>0</v>
      </c>
      <c r="V186" s="137">
        <f t="shared" si="123"/>
        <v>0</v>
      </c>
    </row>
    <row r="187" spans="1:22" ht="24">
      <c r="A187" s="2" t="s">
        <v>258</v>
      </c>
      <c r="B187" s="3" t="s">
        <v>259</v>
      </c>
      <c r="C187" s="5" t="s">
        <v>40</v>
      </c>
      <c r="D187" s="5" t="s">
        <v>126</v>
      </c>
      <c r="E187" s="5" t="s">
        <v>27</v>
      </c>
      <c r="F187" s="5" t="s">
        <v>41</v>
      </c>
      <c r="G187" s="4" t="s">
        <v>89</v>
      </c>
      <c r="H187" s="5" t="s">
        <v>90</v>
      </c>
      <c r="I187" s="137">
        <v>3176</v>
      </c>
      <c r="J187" s="137">
        <f t="shared" si="116"/>
        <v>3874.72</v>
      </c>
      <c r="K187" s="110" t="s">
        <v>31</v>
      </c>
      <c r="L187" s="138">
        <f t="shared" si="117"/>
        <v>2249.65</v>
      </c>
      <c r="M187" s="138">
        <f t="shared" si="118"/>
        <v>2744.57</v>
      </c>
      <c r="N187" s="138">
        <f t="shared" si="119"/>
        <v>2249.65</v>
      </c>
      <c r="O187" s="138">
        <v>2744.57</v>
      </c>
      <c r="P187" s="111"/>
      <c r="Q187" s="117" t="s">
        <v>44</v>
      </c>
      <c r="R187" s="137">
        <f t="shared" si="120"/>
        <v>0</v>
      </c>
      <c r="S187" s="137">
        <f t="shared" si="121"/>
        <v>0</v>
      </c>
      <c r="U187" s="137">
        <f t="shared" si="122"/>
        <v>0</v>
      </c>
      <c r="V187" s="137">
        <f t="shared" si="123"/>
        <v>0</v>
      </c>
    </row>
    <row r="188" spans="1:22" ht="24">
      <c r="A188" s="2" t="s">
        <v>260</v>
      </c>
      <c r="B188" s="3" t="s">
        <v>261</v>
      </c>
      <c r="C188" s="5" t="s">
        <v>40</v>
      </c>
      <c r="D188" s="5" t="s">
        <v>126</v>
      </c>
      <c r="E188" s="5" t="s">
        <v>27</v>
      </c>
      <c r="F188" s="5" t="s">
        <v>41</v>
      </c>
      <c r="G188" s="4" t="s">
        <v>89</v>
      </c>
      <c r="H188" s="5" t="s">
        <v>90</v>
      </c>
      <c r="I188" s="137">
        <v>398</v>
      </c>
      <c r="J188" s="137">
        <f t="shared" si="116"/>
        <v>485.56</v>
      </c>
      <c r="K188" s="110" t="s">
        <v>31</v>
      </c>
      <c r="L188" s="138">
        <f t="shared" si="117"/>
        <v>281.35000000000002</v>
      </c>
      <c r="M188" s="138">
        <f t="shared" si="118"/>
        <v>343.25</v>
      </c>
      <c r="N188" s="138">
        <f t="shared" si="119"/>
        <v>281.35000000000002</v>
      </c>
      <c r="O188" s="138">
        <v>343.25</v>
      </c>
      <c r="P188" s="111"/>
      <c r="Q188" s="117" t="s">
        <v>44</v>
      </c>
      <c r="R188" s="137">
        <f t="shared" si="120"/>
        <v>0</v>
      </c>
      <c r="S188" s="137">
        <f t="shared" si="121"/>
        <v>0</v>
      </c>
      <c r="U188" s="137">
        <f t="shared" si="122"/>
        <v>0</v>
      </c>
      <c r="V188" s="137">
        <f t="shared" si="123"/>
        <v>0</v>
      </c>
    </row>
    <row r="189" spans="1:22" ht="24">
      <c r="A189" s="2" t="s">
        <v>262</v>
      </c>
      <c r="B189" s="3" t="s">
        <v>263</v>
      </c>
      <c r="C189" s="5" t="s">
        <v>40</v>
      </c>
      <c r="D189" s="5" t="s">
        <v>126</v>
      </c>
      <c r="E189" s="5" t="s">
        <v>27</v>
      </c>
      <c r="F189" s="5" t="s">
        <v>41</v>
      </c>
      <c r="G189" s="4" t="s">
        <v>89</v>
      </c>
      <c r="H189" s="5" t="s">
        <v>90</v>
      </c>
      <c r="I189" s="137">
        <v>502</v>
      </c>
      <c r="J189" s="137">
        <f t="shared" si="116"/>
        <v>612.44000000000005</v>
      </c>
      <c r="K189" s="110" t="s">
        <v>31</v>
      </c>
      <c r="L189" s="138">
        <f t="shared" si="117"/>
        <v>355.16</v>
      </c>
      <c r="M189" s="138">
        <f t="shared" si="118"/>
        <v>433.3</v>
      </c>
      <c r="N189" s="138">
        <f t="shared" si="119"/>
        <v>355.16</v>
      </c>
      <c r="O189" s="138">
        <v>433.3</v>
      </c>
      <c r="P189" s="111"/>
      <c r="Q189" s="117" t="s">
        <v>44</v>
      </c>
      <c r="R189" s="137">
        <f t="shared" si="120"/>
        <v>0</v>
      </c>
      <c r="S189" s="137">
        <f t="shared" si="121"/>
        <v>0</v>
      </c>
      <c r="U189" s="137">
        <f t="shared" si="122"/>
        <v>0</v>
      </c>
      <c r="V189" s="137">
        <f t="shared" si="123"/>
        <v>0</v>
      </c>
    </row>
    <row r="190" spans="1:22" ht="24">
      <c r="A190" s="2" t="s">
        <v>264</v>
      </c>
      <c r="B190" s="3" t="s">
        <v>265</v>
      </c>
      <c r="C190" s="5" t="s">
        <v>40</v>
      </c>
      <c r="D190" s="5" t="s">
        <v>126</v>
      </c>
      <c r="E190" s="5" t="s">
        <v>27</v>
      </c>
      <c r="F190" s="5" t="s">
        <v>41</v>
      </c>
      <c r="G190" s="4" t="s">
        <v>89</v>
      </c>
      <c r="H190" s="5" t="s">
        <v>90</v>
      </c>
      <c r="I190" s="137">
        <v>64</v>
      </c>
      <c r="J190" s="137">
        <f t="shared" si="116"/>
        <v>78.08</v>
      </c>
      <c r="K190" s="110" t="s">
        <v>31</v>
      </c>
      <c r="L190" s="138">
        <f>ROUND(M190/1.22,2)</f>
        <v>45</v>
      </c>
      <c r="M190" s="138">
        <f t="shared" si="118"/>
        <v>54.9</v>
      </c>
      <c r="N190" s="138">
        <f>ROUND(O190/1.22,2)</f>
        <v>45</v>
      </c>
      <c r="O190" s="138">
        <v>54.9</v>
      </c>
      <c r="P190" s="111"/>
      <c r="Q190" s="117" t="s">
        <v>44</v>
      </c>
      <c r="R190" s="137">
        <f t="shared" si="120"/>
        <v>0</v>
      </c>
      <c r="S190" s="137">
        <f t="shared" si="121"/>
        <v>0</v>
      </c>
      <c r="U190" s="137">
        <f t="shared" si="122"/>
        <v>0</v>
      </c>
      <c r="V190" s="137">
        <f t="shared" si="123"/>
        <v>0</v>
      </c>
    </row>
    <row r="191" spans="1:22" ht="24">
      <c r="A191" s="166" t="s">
        <v>266</v>
      </c>
      <c r="B191" s="3" t="s">
        <v>267</v>
      </c>
      <c r="C191" s="5" t="s">
        <v>40</v>
      </c>
      <c r="D191" s="5" t="s">
        <v>126</v>
      </c>
      <c r="E191" s="5" t="s">
        <v>27</v>
      </c>
      <c r="F191" s="5" t="s">
        <v>41</v>
      </c>
      <c r="G191" s="4" t="s">
        <v>89</v>
      </c>
      <c r="H191" s="5" t="s">
        <v>90</v>
      </c>
      <c r="I191" s="137">
        <v>624</v>
      </c>
      <c r="J191" s="137">
        <f t="shared" si="116"/>
        <v>761.28</v>
      </c>
      <c r="K191" s="110"/>
      <c r="L191" s="138">
        <f>ROUND(M191/1.22,2)</f>
        <v>441.86</v>
      </c>
      <c r="M191" s="138">
        <f t="shared" ref="M191" si="124">O191</f>
        <v>539.07000000000005</v>
      </c>
      <c r="N191" s="138">
        <f>ROUND(O191/1.22,2)</f>
        <v>441.86</v>
      </c>
      <c r="O191" s="138">
        <v>539.07000000000005</v>
      </c>
      <c r="P191" s="111"/>
      <c r="Q191" s="117" t="s">
        <v>44</v>
      </c>
      <c r="R191" s="137">
        <f t="shared" ref="R191" si="125">N191*P191</f>
        <v>0</v>
      </c>
      <c r="S191" s="137">
        <f t="shared" ref="S191" si="126">R191*1.22</f>
        <v>0</v>
      </c>
      <c r="U191" s="137">
        <f t="shared" si="122"/>
        <v>0</v>
      </c>
      <c r="V191" s="137">
        <f t="shared" si="123"/>
        <v>0</v>
      </c>
    </row>
    <row r="192" spans="1:22" ht="24">
      <c r="A192" s="170" t="s">
        <v>268</v>
      </c>
      <c r="B192" s="171" t="s">
        <v>269</v>
      </c>
      <c r="C192" s="172" t="s">
        <v>40</v>
      </c>
      <c r="D192" s="172" t="s">
        <v>126</v>
      </c>
      <c r="E192" s="172" t="s">
        <v>27</v>
      </c>
      <c r="F192" s="5" t="s">
        <v>41</v>
      </c>
      <c r="G192" s="173" t="s">
        <v>89</v>
      </c>
      <c r="H192" s="172" t="s">
        <v>90</v>
      </c>
      <c r="I192" s="174">
        <v>34</v>
      </c>
      <c r="J192" s="174">
        <f t="shared" si="116"/>
        <v>41.48</v>
      </c>
      <c r="K192" s="110"/>
      <c r="L192" s="168">
        <v>24.08</v>
      </c>
      <c r="M192" s="168">
        <f t="shared" ref="M192" si="127">ROUND(L192*1.22,2)</f>
        <v>29.38</v>
      </c>
      <c r="N192" s="138">
        <f t="shared" ref="N192:O195" si="128">L192</f>
        <v>24.08</v>
      </c>
      <c r="O192" s="138">
        <f t="shared" si="128"/>
        <v>29.38</v>
      </c>
      <c r="P192" s="111"/>
      <c r="Q192" s="117" t="s">
        <v>44</v>
      </c>
      <c r="R192" s="137">
        <f t="shared" ref="R192" si="129">N192*P192</f>
        <v>0</v>
      </c>
      <c r="S192" s="137">
        <f t="shared" ref="S192" si="130">R192*1.22</f>
        <v>0</v>
      </c>
      <c r="U192" s="137">
        <f t="shared" si="122"/>
        <v>0</v>
      </c>
      <c r="V192" s="137">
        <f t="shared" si="123"/>
        <v>0</v>
      </c>
    </row>
    <row r="193" spans="1:22" ht="24">
      <c r="A193" s="175" t="s">
        <v>270</v>
      </c>
      <c r="B193" s="171" t="s">
        <v>271</v>
      </c>
      <c r="C193" s="172" t="s">
        <v>40</v>
      </c>
      <c r="D193" s="172" t="s">
        <v>126</v>
      </c>
      <c r="E193" s="172" t="s">
        <v>27</v>
      </c>
      <c r="F193" s="5" t="s">
        <v>41</v>
      </c>
      <c r="G193" s="173" t="s">
        <v>89</v>
      </c>
      <c r="H193" s="172" t="s">
        <v>90</v>
      </c>
      <c r="I193" s="174">
        <v>44</v>
      </c>
      <c r="J193" s="174">
        <f t="shared" si="116"/>
        <v>53.68</v>
      </c>
      <c r="K193" s="110"/>
      <c r="L193" s="168">
        <v>31.16</v>
      </c>
      <c r="M193" s="168">
        <f t="shared" ref="M193:M194" si="131">ROUND(L193*1.22,2)</f>
        <v>38.020000000000003</v>
      </c>
      <c r="N193" s="138">
        <f t="shared" si="128"/>
        <v>31.16</v>
      </c>
      <c r="O193" s="138">
        <f t="shared" si="128"/>
        <v>38.020000000000003</v>
      </c>
      <c r="P193" s="111"/>
      <c r="Q193" s="117" t="s">
        <v>44</v>
      </c>
      <c r="R193" s="137">
        <f t="shared" ref="R193:R194" si="132">N193*P193</f>
        <v>0</v>
      </c>
      <c r="S193" s="137">
        <f t="shared" ref="S193:S194" si="133">R193*1.22</f>
        <v>0</v>
      </c>
      <c r="U193" s="137">
        <f t="shared" si="122"/>
        <v>0</v>
      </c>
      <c r="V193" s="137">
        <f t="shared" si="123"/>
        <v>0</v>
      </c>
    </row>
    <row r="194" spans="1:22" ht="24">
      <c r="A194" s="175" t="s">
        <v>272</v>
      </c>
      <c r="B194" s="175" t="s">
        <v>273</v>
      </c>
      <c r="C194" s="172" t="s">
        <v>40</v>
      </c>
      <c r="D194" s="172" t="s">
        <v>126</v>
      </c>
      <c r="E194" s="172" t="s">
        <v>27</v>
      </c>
      <c r="F194" s="5" t="s">
        <v>41</v>
      </c>
      <c r="G194" s="173" t="s">
        <v>89</v>
      </c>
      <c r="H194" s="172" t="s">
        <v>90</v>
      </c>
      <c r="I194" s="174">
        <v>7510</v>
      </c>
      <c r="J194" s="174">
        <f t="shared" si="116"/>
        <v>9162.2000000000007</v>
      </c>
      <c r="K194" s="110"/>
      <c r="L194" s="168">
        <v>5317.83</v>
      </c>
      <c r="M194" s="168">
        <f t="shared" si="131"/>
        <v>6487.75</v>
      </c>
      <c r="N194" s="138">
        <f t="shared" si="128"/>
        <v>5317.83</v>
      </c>
      <c r="O194" s="138">
        <f t="shared" si="128"/>
        <v>6487.75</v>
      </c>
      <c r="P194" s="111"/>
      <c r="Q194" s="117" t="s">
        <v>44</v>
      </c>
      <c r="R194" s="137">
        <f t="shared" si="132"/>
        <v>0</v>
      </c>
      <c r="S194" s="137">
        <f t="shared" si="133"/>
        <v>0</v>
      </c>
      <c r="U194" s="137">
        <f t="shared" si="122"/>
        <v>0</v>
      </c>
      <c r="V194" s="137">
        <f t="shared" si="123"/>
        <v>0</v>
      </c>
    </row>
    <row r="195" spans="1:22" ht="24">
      <c r="A195" s="175" t="s">
        <v>274</v>
      </c>
      <c r="B195" s="175" t="s">
        <v>275</v>
      </c>
      <c r="C195" s="172" t="s">
        <v>40</v>
      </c>
      <c r="D195" s="172" t="s">
        <v>126</v>
      </c>
      <c r="E195" s="172" t="s">
        <v>27</v>
      </c>
      <c r="F195" s="5" t="s">
        <v>41</v>
      </c>
      <c r="G195" s="173" t="s">
        <v>89</v>
      </c>
      <c r="H195" s="172" t="s">
        <v>90</v>
      </c>
      <c r="I195" s="174">
        <v>1042</v>
      </c>
      <c r="J195" s="174">
        <f t="shared" si="116"/>
        <v>1271.24</v>
      </c>
      <c r="K195" s="110"/>
      <c r="L195" s="168">
        <v>737.84</v>
      </c>
      <c r="M195" s="168">
        <f t="shared" ref="M195" si="134">ROUND(L195*1.22,2)</f>
        <v>900.16</v>
      </c>
      <c r="N195" s="138">
        <f t="shared" si="128"/>
        <v>737.84</v>
      </c>
      <c r="O195" s="138">
        <f t="shared" si="128"/>
        <v>900.16</v>
      </c>
      <c r="P195" s="111"/>
      <c r="Q195" s="117" t="s">
        <v>44</v>
      </c>
      <c r="R195" s="137">
        <f t="shared" ref="R195" si="135">N195*P195</f>
        <v>0</v>
      </c>
      <c r="S195" s="137">
        <f t="shared" ref="S195" si="136">R195*1.22</f>
        <v>0</v>
      </c>
      <c r="U195" s="137">
        <f t="shared" si="122"/>
        <v>0</v>
      </c>
      <c r="V195" s="137">
        <f t="shared" si="123"/>
        <v>0</v>
      </c>
    </row>
    <row r="196" spans="1:22" ht="15.6">
      <c r="A196" s="175"/>
      <c r="B196" s="171"/>
      <c r="C196" s="172"/>
      <c r="D196" s="172"/>
      <c r="E196" s="172"/>
      <c r="F196" s="5"/>
      <c r="G196" s="173"/>
      <c r="H196" s="172"/>
      <c r="I196" s="174"/>
      <c r="J196" s="174"/>
      <c r="K196" s="110"/>
      <c r="L196" s="168"/>
      <c r="M196" s="168"/>
      <c r="N196" s="138"/>
      <c r="O196" s="138"/>
      <c r="P196" s="111"/>
      <c r="Q196" s="117"/>
      <c r="R196" s="137"/>
      <c r="S196" s="137"/>
      <c r="U196" s="137"/>
      <c r="V196" s="137"/>
    </row>
    <row r="197" spans="1:22" ht="15.6">
      <c r="A197" s="166"/>
      <c r="B197" s="3"/>
      <c r="C197" s="5"/>
      <c r="D197" s="5"/>
      <c r="E197" s="5"/>
      <c r="F197" s="5"/>
      <c r="G197" s="4"/>
      <c r="H197" s="5"/>
      <c r="I197" s="137"/>
      <c r="J197" s="137"/>
      <c r="K197" s="110"/>
      <c r="L197" s="138"/>
      <c r="M197" s="138"/>
      <c r="N197" s="138"/>
      <c r="O197" s="138"/>
      <c r="P197" s="111"/>
      <c r="Q197" s="117"/>
      <c r="R197" s="137"/>
      <c r="S197" s="137"/>
      <c r="U197" s="137"/>
      <c r="V197" s="137"/>
    </row>
    <row r="198" spans="1:22">
      <c r="A198" s="236" t="s">
        <v>32</v>
      </c>
      <c r="B198" s="236"/>
      <c r="C198" s="236"/>
      <c r="D198" s="236"/>
      <c r="E198" s="236"/>
      <c r="F198" s="236"/>
      <c r="G198" s="236"/>
      <c r="H198" s="236"/>
      <c r="I198" s="112"/>
      <c r="J198" s="113"/>
      <c r="K198" s="114"/>
      <c r="L198" s="114"/>
      <c r="M198" s="114"/>
      <c r="N198" s="114"/>
      <c r="O198" s="114"/>
      <c r="P198" s="115">
        <f>SUM(P170:P197)</f>
        <v>0</v>
      </c>
      <c r="Q198" s="115"/>
      <c r="R198" s="116">
        <f>SUM(R170:R197)</f>
        <v>0</v>
      </c>
      <c r="S198" s="116">
        <f>SUM(S170:S197)</f>
        <v>0</v>
      </c>
      <c r="U198" s="116">
        <f>SUM(U170:U197)</f>
        <v>0</v>
      </c>
      <c r="V198" s="116">
        <f>SUM(V170:V197)</f>
        <v>0</v>
      </c>
    </row>
    <row r="199" spans="1:22" ht="13.8" thickBot="1">
      <c r="A199" s="139"/>
      <c r="B199" s="140"/>
      <c r="C199" s="140"/>
      <c r="D199" s="140"/>
      <c r="K199" s="128"/>
      <c r="P199" s="108"/>
      <c r="Q199" s="108"/>
    </row>
    <row r="200" spans="1:22" ht="13.8" thickBot="1">
      <c r="A200" s="130" t="s">
        <v>276</v>
      </c>
      <c r="B200" s="241" t="s">
        <v>277</v>
      </c>
      <c r="C200" s="241"/>
      <c r="D200" s="241"/>
      <c r="E200" s="241"/>
      <c r="F200" s="241"/>
      <c r="G200" s="241"/>
      <c r="H200" s="241"/>
      <c r="I200" s="241"/>
      <c r="J200" s="241"/>
      <c r="K200" s="241"/>
      <c r="L200" s="241"/>
      <c r="M200" s="241"/>
      <c r="N200" s="241"/>
      <c r="O200" s="241"/>
      <c r="P200" s="242"/>
      <c r="Q200" s="131"/>
    </row>
    <row r="201" spans="1:22" ht="45" customHeight="1">
      <c r="A201" s="243" t="s">
        <v>4</v>
      </c>
      <c r="B201" s="238" t="s">
        <v>5</v>
      </c>
      <c r="C201" s="238" t="s">
        <v>6</v>
      </c>
      <c r="D201" s="238" t="s">
        <v>7</v>
      </c>
      <c r="E201" s="238" t="s">
        <v>8</v>
      </c>
      <c r="F201" s="238" t="s">
        <v>9</v>
      </c>
      <c r="G201" s="238" t="s">
        <v>10</v>
      </c>
      <c r="H201" s="238" t="s">
        <v>11</v>
      </c>
      <c r="I201" s="232" t="s">
        <v>34</v>
      </c>
      <c r="J201" s="233"/>
      <c r="K201" s="240" t="s">
        <v>35</v>
      </c>
      <c r="L201" s="232" t="s">
        <v>36</v>
      </c>
      <c r="M201" s="233"/>
      <c r="N201" s="232" t="s">
        <v>37</v>
      </c>
      <c r="O201" s="233"/>
      <c r="P201" s="235" t="s">
        <v>16</v>
      </c>
      <c r="Q201" s="235" t="s">
        <v>17</v>
      </c>
      <c r="R201" s="232" t="s">
        <v>18</v>
      </c>
      <c r="S201" s="233"/>
      <c r="U201" s="232" t="s">
        <v>18</v>
      </c>
      <c r="V201" s="233"/>
    </row>
    <row r="202" spans="1:22" ht="31.5" customHeight="1">
      <c r="A202" s="244"/>
      <c r="B202" s="239"/>
      <c r="C202" s="239"/>
      <c r="D202" s="239"/>
      <c r="E202" s="239"/>
      <c r="F202" s="239"/>
      <c r="G202" s="239"/>
      <c r="H202" s="239"/>
      <c r="I202" s="135" t="s">
        <v>20</v>
      </c>
      <c r="J202" s="135" t="s">
        <v>22</v>
      </c>
      <c r="K202" s="240"/>
      <c r="L202" s="135" t="s">
        <v>20</v>
      </c>
      <c r="M202" s="135" t="s">
        <v>22</v>
      </c>
      <c r="N202" s="135" t="s">
        <v>20</v>
      </c>
      <c r="O202" s="135" t="s">
        <v>22</v>
      </c>
      <c r="P202" s="235"/>
      <c r="Q202" s="235"/>
      <c r="R202" s="135" t="s">
        <v>20</v>
      </c>
      <c r="S202" s="136" t="s">
        <v>22</v>
      </c>
      <c r="U202" s="135" t="s">
        <v>20</v>
      </c>
      <c r="V202" s="136" t="s">
        <v>22</v>
      </c>
    </row>
    <row r="203" spans="1:22" ht="24">
      <c r="A203" s="2" t="s">
        <v>278</v>
      </c>
      <c r="B203" s="3" t="s">
        <v>279</v>
      </c>
      <c r="C203" s="5" t="s">
        <v>280</v>
      </c>
      <c r="D203" s="5" t="s">
        <v>126</v>
      </c>
      <c r="E203" s="5" t="s">
        <v>27</v>
      </c>
      <c r="F203" s="5" t="s">
        <v>28</v>
      </c>
      <c r="G203" s="4" t="s">
        <v>29</v>
      </c>
      <c r="H203" s="5" t="s">
        <v>30</v>
      </c>
      <c r="I203" s="137">
        <v>84.33</v>
      </c>
      <c r="J203" s="137">
        <f t="shared" ref="J203:J229" si="137">ROUND(I203*1.22,2)</f>
        <v>102.88</v>
      </c>
      <c r="K203" s="110" t="s">
        <v>31</v>
      </c>
      <c r="L203" s="138">
        <f t="shared" ref="L203:L207" si="138">M203/1.22</f>
        <v>84.329918032786878</v>
      </c>
      <c r="M203" s="138">
        <f t="shared" ref="M203:M207" si="139">O203/12</f>
        <v>102.88249999999999</v>
      </c>
      <c r="N203" s="138">
        <f t="shared" ref="N203:N216" si="140">ROUND(O203/1.22,2)</f>
        <v>1011.96</v>
      </c>
      <c r="O203" s="138">
        <v>1234.5899999999999</v>
      </c>
      <c r="P203" s="49"/>
      <c r="Q203" s="111">
        <v>3</v>
      </c>
      <c r="R203" s="137">
        <f t="shared" ref="R203:R210" si="141">N203*P203/12*Q203</f>
        <v>0</v>
      </c>
      <c r="S203" s="137">
        <f t="shared" ref="S203:S210" si="142">R203*1.22</f>
        <v>0</v>
      </c>
      <c r="U203" s="137">
        <f t="shared" ref="U203:U229" si="143">IF(Q203=3,R203*4,R203)</f>
        <v>0</v>
      </c>
      <c r="V203" s="137">
        <f t="shared" ref="V203:V229" si="144">U203*1.22</f>
        <v>0</v>
      </c>
    </row>
    <row r="204" spans="1:22" ht="24">
      <c r="A204" s="2" t="s">
        <v>281</v>
      </c>
      <c r="B204" s="3" t="s">
        <v>282</v>
      </c>
      <c r="C204" s="5" t="s">
        <v>25</v>
      </c>
      <c r="D204" s="5" t="s">
        <v>126</v>
      </c>
      <c r="E204" s="5" t="s">
        <v>27</v>
      </c>
      <c r="F204" s="5" t="s">
        <v>28</v>
      </c>
      <c r="G204" s="4" t="s">
        <v>29</v>
      </c>
      <c r="H204" s="5" t="s">
        <v>30</v>
      </c>
      <c r="I204" s="137">
        <v>3.2</v>
      </c>
      <c r="J204" s="137">
        <f t="shared" si="137"/>
        <v>3.9</v>
      </c>
      <c r="K204" s="110" t="s">
        <v>31</v>
      </c>
      <c r="L204" s="138">
        <f t="shared" si="138"/>
        <v>2.0956284153005464</v>
      </c>
      <c r="M204" s="138">
        <f t="shared" si="139"/>
        <v>2.5566666666666666</v>
      </c>
      <c r="N204" s="138">
        <f t="shared" si="140"/>
        <v>25.15</v>
      </c>
      <c r="O204" s="138">
        <v>30.68</v>
      </c>
      <c r="P204" s="49"/>
      <c r="Q204" s="111">
        <v>12</v>
      </c>
      <c r="R204" s="137">
        <f t="shared" si="141"/>
        <v>0</v>
      </c>
      <c r="S204" s="137">
        <f t="shared" si="142"/>
        <v>0</v>
      </c>
      <c r="U204" s="137">
        <f t="shared" si="143"/>
        <v>0</v>
      </c>
      <c r="V204" s="137">
        <f t="shared" si="144"/>
        <v>0</v>
      </c>
    </row>
    <row r="205" spans="1:22" ht="36">
      <c r="A205" s="2" t="s">
        <v>283</v>
      </c>
      <c r="B205" s="3" t="s">
        <v>284</v>
      </c>
      <c r="C205" s="5" t="s">
        <v>25</v>
      </c>
      <c r="D205" s="5" t="s">
        <v>126</v>
      </c>
      <c r="E205" s="5" t="s">
        <v>27</v>
      </c>
      <c r="F205" s="5" t="s">
        <v>28</v>
      </c>
      <c r="G205" s="4" t="s">
        <v>29</v>
      </c>
      <c r="H205" s="5" t="s">
        <v>30</v>
      </c>
      <c r="I205" s="137">
        <v>137.80000000000001</v>
      </c>
      <c r="J205" s="137">
        <f t="shared" si="137"/>
        <v>168.12</v>
      </c>
      <c r="K205" s="110" t="s">
        <v>31</v>
      </c>
      <c r="L205" s="138">
        <f t="shared" si="138"/>
        <v>109.54030054644811</v>
      </c>
      <c r="M205" s="138">
        <f t="shared" si="139"/>
        <v>133.63916666666668</v>
      </c>
      <c r="N205" s="138">
        <f t="shared" si="140"/>
        <v>1314.48</v>
      </c>
      <c r="O205" s="138">
        <v>1603.67</v>
      </c>
      <c r="P205" s="49"/>
      <c r="Q205" s="111">
        <v>12</v>
      </c>
      <c r="R205" s="137">
        <f t="shared" si="141"/>
        <v>0</v>
      </c>
      <c r="S205" s="137">
        <f t="shared" si="142"/>
        <v>0</v>
      </c>
      <c r="U205" s="137">
        <f t="shared" si="143"/>
        <v>0</v>
      </c>
      <c r="V205" s="137">
        <f t="shared" si="144"/>
        <v>0</v>
      </c>
    </row>
    <row r="206" spans="1:22" ht="36">
      <c r="A206" s="2" t="s">
        <v>285</v>
      </c>
      <c r="B206" s="3" t="s">
        <v>286</v>
      </c>
      <c r="C206" s="5" t="s">
        <v>25</v>
      </c>
      <c r="D206" s="5" t="s">
        <v>126</v>
      </c>
      <c r="E206" s="5" t="s">
        <v>27</v>
      </c>
      <c r="F206" s="5" t="s">
        <v>28</v>
      </c>
      <c r="G206" s="4" t="s">
        <v>29</v>
      </c>
      <c r="H206" s="5" t="s">
        <v>30</v>
      </c>
      <c r="I206" s="137">
        <v>6.2</v>
      </c>
      <c r="J206" s="137">
        <f t="shared" si="137"/>
        <v>7.56</v>
      </c>
      <c r="K206" s="110" t="s">
        <v>31</v>
      </c>
      <c r="L206" s="138">
        <f t="shared" si="138"/>
        <v>4.8702185792349724</v>
      </c>
      <c r="M206" s="138">
        <f t="shared" si="139"/>
        <v>5.9416666666666664</v>
      </c>
      <c r="N206" s="138">
        <f t="shared" si="140"/>
        <v>58.44</v>
      </c>
      <c r="O206" s="138">
        <v>71.3</v>
      </c>
      <c r="P206" s="49"/>
      <c r="Q206" s="111">
        <v>12</v>
      </c>
      <c r="R206" s="137">
        <f t="shared" si="141"/>
        <v>0</v>
      </c>
      <c r="S206" s="137">
        <f t="shared" si="142"/>
        <v>0</v>
      </c>
      <c r="U206" s="137">
        <f t="shared" si="143"/>
        <v>0</v>
      </c>
      <c r="V206" s="137">
        <f t="shared" si="144"/>
        <v>0</v>
      </c>
    </row>
    <row r="207" spans="1:22" ht="24">
      <c r="A207" s="2" t="s">
        <v>287</v>
      </c>
      <c r="B207" s="3" t="s">
        <v>288</v>
      </c>
      <c r="C207" s="5" t="s">
        <v>25</v>
      </c>
      <c r="D207" s="5" t="s">
        <v>126</v>
      </c>
      <c r="E207" s="5" t="s">
        <v>27</v>
      </c>
      <c r="F207" s="5" t="s">
        <v>28</v>
      </c>
      <c r="G207" s="4" t="s">
        <v>29</v>
      </c>
      <c r="H207" s="5" t="s">
        <v>30</v>
      </c>
      <c r="I207" s="137">
        <v>9.1999999999999993</v>
      </c>
      <c r="J207" s="137">
        <f t="shared" si="137"/>
        <v>11.22</v>
      </c>
      <c r="K207" s="110" t="s">
        <v>31</v>
      </c>
      <c r="L207" s="138">
        <f t="shared" si="138"/>
        <v>7.402322404371585</v>
      </c>
      <c r="M207" s="138">
        <f t="shared" si="139"/>
        <v>9.0308333333333337</v>
      </c>
      <c r="N207" s="138">
        <f t="shared" si="140"/>
        <v>88.83</v>
      </c>
      <c r="O207" s="138">
        <v>108.37</v>
      </c>
      <c r="P207" s="49"/>
      <c r="Q207" s="111">
        <v>12</v>
      </c>
      <c r="R207" s="137">
        <f t="shared" si="141"/>
        <v>0</v>
      </c>
      <c r="S207" s="137">
        <f t="shared" si="142"/>
        <v>0</v>
      </c>
      <c r="U207" s="137">
        <f t="shared" si="143"/>
        <v>0</v>
      </c>
      <c r="V207" s="137">
        <f t="shared" si="144"/>
        <v>0</v>
      </c>
    </row>
    <row r="208" spans="1:22" ht="36">
      <c r="A208" s="101" t="s">
        <v>289</v>
      </c>
      <c r="B208" s="3" t="s">
        <v>290</v>
      </c>
      <c r="C208" s="5" t="s">
        <v>25</v>
      </c>
      <c r="D208" s="5" t="s">
        <v>126</v>
      </c>
      <c r="E208" s="5" t="s">
        <v>27</v>
      </c>
      <c r="F208" s="5" t="s">
        <v>28</v>
      </c>
      <c r="G208" s="4" t="s">
        <v>29</v>
      </c>
      <c r="H208" s="5" t="s">
        <v>30</v>
      </c>
      <c r="I208" s="137">
        <v>9.1999999999999993</v>
      </c>
      <c r="J208" s="137">
        <f t="shared" si="137"/>
        <v>11.22</v>
      </c>
      <c r="K208" s="110" t="s">
        <v>31</v>
      </c>
      <c r="L208" s="138">
        <v>7.68</v>
      </c>
      <c r="M208" s="138">
        <f>ROUND(L208*1.22,2)</f>
        <v>9.3699999999999992</v>
      </c>
      <c r="N208" s="145">
        <f>L208*12</f>
        <v>92.16</v>
      </c>
      <c r="O208" s="146">
        <f>ROUND(N208*1.22,2)</f>
        <v>112.44</v>
      </c>
      <c r="P208" s="49"/>
      <c r="Q208" s="111">
        <v>12</v>
      </c>
      <c r="R208" s="137">
        <f t="shared" si="141"/>
        <v>0</v>
      </c>
      <c r="S208" s="137">
        <f t="shared" si="142"/>
        <v>0</v>
      </c>
      <c r="U208" s="137">
        <f t="shared" si="143"/>
        <v>0</v>
      </c>
      <c r="V208" s="137">
        <f t="shared" si="144"/>
        <v>0</v>
      </c>
    </row>
    <row r="209" spans="1:22" ht="36">
      <c r="A209" s="102" t="s">
        <v>291</v>
      </c>
      <c r="B209" s="3" t="s">
        <v>292</v>
      </c>
      <c r="C209" s="5" t="s">
        <v>25</v>
      </c>
      <c r="D209" s="5" t="s">
        <v>126</v>
      </c>
      <c r="E209" s="5" t="s">
        <v>27</v>
      </c>
      <c r="F209" s="5" t="s">
        <v>28</v>
      </c>
      <c r="G209" s="4" t="s">
        <v>29</v>
      </c>
      <c r="H209" s="5" t="s">
        <v>30</v>
      </c>
      <c r="I209" s="137">
        <v>49.1</v>
      </c>
      <c r="J209" s="137">
        <f>ROUND(I209*1.22,2)</f>
        <v>59.9</v>
      </c>
      <c r="K209" s="110" t="s">
        <v>31</v>
      </c>
      <c r="L209" s="138">
        <v>41</v>
      </c>
      <c r="M209" s="138">
        <f>ROUND(L209*1.22,2)</f>
        <v>50.02</v>
      </c>
      <c r="N209" s="145">
        <f t="shared" ref="N209:N210" si="145">L209*12</f>
        <v>492</v>
      </c>
      <c r="O209" s="146">
        <f>ROUND(N209*1.22,2)</f>
        <v>600.24</v>
      </c>
      <c r="P209" s="49"/>
      <c r="Q209" s="111">
        <v>12</v>
      </c>
      <c r="R209" s="137">
        <f t="shared" si="141"/>
        <v>0</v>
      </c>
      <c r="S209" s="137">
        <f t="shared" si="142"/>
        <v>0</v>
      </c>
      <c r="U209" s="137">
        <f t="shared" si="143"/>
        <v>0</v>
      </c>
      <c r="V209" s="137">
        <f t="shared" si="144"/>
        <v>0</v>
      </c>
    </row>
    <row r="210" spans="1:22" ht="36">
      <c r="A210" s="102" t="s">
        <v>293</v>
      </c>
      <c r="B210" s="3" t="s">
        <v>294</v>
      </c>
      <c r="C210" s="5" t="s">
        <v>25</v>
      </c>
      <c r="D210" s="5" t="s">
        <v>126</v>
      </c>
      <c r="E210" s="5" t="s">
        <v>27</v>
      </c>
      <c r="F210" s="5" t="s">
        <v>28</v>
      </c>
      <c r="G210" s="4" t="s">
        <v>29</v>
      </c>
      <c r="H210" s="5" t="s">
        <v>30</v>
      </c>
      <c r="I210" s="137">
        <v>13.1</v>
      </c>
      <c r="J210" s="137">
        <f>ROUND(I210*1.22,2)</f>
        <v>15.98</v>
      </c>
      <c r="K210" s="110"/>
      <c r="L210" s="138">
        <v>10.94</v>
      </c>
      <c r="M210" s="138">
        <f t="shared" ref="M210" si="146">ROUND(L210*1.22,2)</f>
        <v>13.35</v>
      </c>
      <c r="N210" s="145">
        <f t="shared" si="145"/>
        <v>131.28</v>
      </c>
      <c r="O210" s="146">
        <f t="shared" ref="O210" si="147">ROUND(N210*1.22,2)</f>
        <v>160.16</v>
      </c>
      <c r="P210" s="49"/>
      <c r="Q210" s="111">
        <v>12</v>
      </c>
      <c r="R210" s="137">
        <f t="shared" si="141"/>
        <v>0</v>
      </c>
      <c r="S210" s="137">
        <f t="shared" si="142"/>
        <v>0</v>
      </c>
      <c r="U210" s="137">
        <f t="shared" si="143"/>
        <v>0</v>
      </c>
      <c r="V210" s="137">
        <f t="shared" si="144"/>
        <v>0</v>
      </c>
    </row>
    <row r="211" spans="1:22" ht="24">
      <c r="A211" s="102" t="s">
        <v>295</v>
      </c>
      <c r="B211" s="3" t="s">
        <v>253</v>
      </c>
      <c r="C211" s="5" t="s">
        <v>40</v>
      </c>
      <c r="D211" s="5" t="s">
        <v>126</v>
      </c>
      <c r="E211" s="5" t="s">
        <v>27</v>
      </c>
      <c r="F211" s="5" t="s">
        <v>41</v>
      </c>
      <c r="G211" s="4" t="s">
        <v>89</v>
      </c>
      <c r="H211" s="5" t="s">
        <v>90</v>
      </c>
      <c r="I211" s="137">
        <v>2683</v>
      </c>
      <c r="J211" s="137">
        <f>ROUND(I211*1.22,2)</f>
        <v>3273.26</v>
      </c>
      <c r="K211" s="110"/>
      <c r="L211" s="138">
        <v>2240.31</v>
      </c>
      <c r="M211" s="138">
        <f>ROUND(L211*1.22,2)</f>
        <v>2733.18</v>
      </c>
      <c r="N211" s="145">
        <f>L211</f>
        <v>2240.31</v>
      </c>
      <c r="O211" s="146">
        <f>ROUND(N211*1.22,2)</f>
        <v>2733.18</v>
      </c>
      <c r="P211" s="49"/>
      <c r="Q211" s="117" t="s">
        <v>44</v>
      </c>
      <c r="R211" s="137">
        <f t="shared" ref="R211" si="148">N211*P211</f>
        <v>0</v>
      </c>
      <c r="S211" s="137">
        <f t="shared" ref="S211:S214" si="149">R211*1.22</f>
        <v>0</v>
      </c>
      <c r="U211" s="137">
        <f t="shared" si="143"/>
        <v>0</v>
      </c>
      <c r="V211" s="137">
        <f t="shared" si="144"/>
        <v>0</v>
      </c>
    </row>
    <row r="212" spans="1:22" ht="24">
      <c r="A212" s="2" t="s">
        <v>296</v>
      </c>
      <c r="B212" s="3" t="s">
        <v>297</v>
      </c>
      <c r="C212" s="5" t="s">
        <v>25</v>
      </c>
      <c r="D212" s="5" t="s">
        <v>126</v>
      </c>
      <c r="E212" s="5" t="s">
        <v>27</v>
      </c>
      <c r="F212" s="5" t="s">
        <v>28</v>
      </c>
      <c r="G212" s="4" t="s">
        <v>29</v>
      </c>
      <c r="H212" s="5" t="s">
        <v>30</v>
      </c>
      <c r="I212" s="137">
        <v>7.7</v>
      </c>
      <c r="J212" s="137">
        <f t="shared" si="137"/>
        <v>9.39</v>
      </c>
      <c r="K212" s="110" t="s">
        <v>31</v>
      </c>
      <c r="L212" s="138">
        <f t="shared" ref="L212:L216" si="150">M212/1.22</f>
        <v>5.2349726775956285</v>
      </c>
      <c r="M212" s="138">
        <f t="shared" ref="M212:M216" si="151">O212/12</f>
        <v>6.3866666666666667</v>
      </c>
      <c r="N212" s="138">
        <f t="shared" si="140"/>
        <v>62.82</v>
      </c>
      <c r="O212" s="138">
        <v>76.64</v>
      </c>
      <c r="P212" s="49"/>
      <c r="Q212" s="111">
        <v>12</v>
      </c>
      <c r="R212" s="137">
        <f t="shared" ref="R212:R214" si="152">N212*P212/12*Q212</f>
        <v>0</v>
      </c>
      <c r="S212" s="137">
        <f t="shared" si="149"/>
        <v>0</v>
      </c>
      <c r="U212" s="137">
        <f t="shared" si="143"/>
        <v>0</v>
      </c>
      <c r="V212" s="137">
        <f t="shared" si="144"/>
        <v>0</v>
      </c>
    </row>
    <row r="213" spans="1:22" ht="24">
      <c r="A213" s="2" t="s">
        <v>298</v>
      </c>
      <c r="B213" s="3" t="s">
        <v>299</v>
      </c>
      <c r="C213" s="5" t="s">
        <v>25</v>
      </c>
      <c r="D213" s="5" t="s">
        <v>126</v>
      </c>
      <c r="E213" s="5" t="s">
        <v>27</v>
      </c>
      <c r="F213" s="5" t="s">
        <v>28</v>
      </c>
      <c r="G213" s="4" t="s">
        <v>29</v>
      </c>
      <c r="H213" s="5" t="s">
        <v>30</v>
      </c>
      <c r="I213" s="137">
        <v>23</v>
      </c>
      <c r="J213" s="137">
        <f t="shared" si="137"/>
        <v>28.06</v>
      </c>
      <c r="K213" s="110" t="s">
        <v>31</v>
      </c>
      <c r="L213" s="138">
        <f t="shared" si="150"/>
        <v>15.705601092896174</v>
      </c>
      <c r="M213" s="138">
        <f t="shared" si="151"/>
        <v>19.160833333333333</v>
      </c>
      <c r="N213" s="138">
        <f t="shared" si="140"/>
        <v>188.47</v>
      </c>
      <c r="O213" s="138">
        <v>229.93</v>
      </c>
      <c r="P213" s="49"/>
      <c r="Q213" s="111">
        <v>12</v>
      </c>
      <c r="R213" s="137">
        <f t="shared" si="152"/>
        <v>0</v>
      </c>
      <c r="S213" s="137">
        <f t="shared" si="149"/>
        <v>0</v>
      </c>
      <c r="U213" s="137">
        <f t="shared" si="143"/>
        <v>0</v>
      </c>
      <c r="V213" s="137">
        <f t="shared" si="144"/>
        <v>0</v>
      </c>
    </row>
    <row r="214" spans="1:22" ht="36">
      <c r="A214" s="2" t="s">
        <v>300</v>
      </c>
      <c r="B214" s="3" t="s">
        <v>301</v>
      </c>
      <c r="C214" s="5" t="s">
        <v>25</v>
      </c>
      <c r="D214" s="5" t="s">
        <v>126</v>
      </c>
      <c r="E214" s="5" t="s">
        <v>27</v>
      </c>
      <c r="F214" s="5" t="s">
        <v>28</v>
      </c>
      <c r="G214" s="4" t="s">
        <v>29</v>
      </c>
      <c r="H214" s="5" t="s">
        <v>30</v>
      </c>
      <c r="I214" s="137">
        <v>19.600000000000001</v>
      </c>
      <c r="J214" s="137">
        <f t="shared" si="137"/>
        <v>23.91</v>
      </c>
      <c r="K214" s="110" t="s">
        <v>31</v>
      </c>
      <c r="L214" s="138">
        <f t="shared" si="150"/>
        <v>13.355874316939889</v>
      </c>
      <c r="M214" s="138">
        <f t="shared" si="151"/>
        <v>16.294166666666666</v>
      </c>
      <c r="N214" s="138">
        <f t="shared" si="140"/>
        <v>160.27000000000001</v>
      </c>
      <c r="O214" s="138">
        <v>195.53</v>
      </c>
      <c r="P214" s="49"/>
      <c r="Q214" s="111">
        <v>12</v>
      </c>
      <c r="R214" s="137">
        <f t="shared" si="152"/>
        <v>0</v>
      </c>
      <c r="S214" s="137">
        <f t="shared" si="149"/>
        <v>0</v>
      </c>
      <c r="U214" s="137">
        <f t="shared" si="143"/>
        <v>0</v>
      </c>
      <c r="V214" s="137">
        <f t="shared" si="144"/>
        <v>0</v>
      </c>
    </row>
    <row r="215" spans="1:22" ht="24">
      <c r="A215" s="2" t="s">
        <v>302</v>
      </c>
      <c r="B215" s="3" t="s">
        <v>303</v>
      </c>
      <c r="C215" s="5" t="s">
        <v>25</v>
      </c>
      <c r="D215" s="5" t="s">
        <v>126</v>
      </c>
      <c r="E215" s="5" t="s">
        <v>27</v>
      </c>
      <c r="F215" s="5" t="s">
        <v>28</v>
      </c>
      <c r="G215" s="4" t="s">
        <v>29</v>
      </c>
      <c r="H215" s="5" t="s">
        <v>30</v>
      </c>
      <c r="I215" s="137">
        <v>11.5</v>
      </c>
      <c r="J215" s="137">
        <f t="shared" si="137"/>
        <v>14.03</v>
      </c>
      <c r="K215" s="110" t="s">
        <v>31</v>
      </c>
      <c r="L215" s="138">
        <f t="shared" si="150"/>
        <v>7.8572404371584703</v>
      </c>
      <c r="M215" s="138">
        <f t="shared" si="151"/>
        <v>9.5858333333333334</v>
      </c>
      <c r="N215" s="138">
        <f t="shared" si="140"/>
        <v>94.29</v>
      </c>
      <c r="O215" s="138">
        <v>115.03</v>
      </c>
      <c r="P215" s="49"/>
      <c r="Q215" s="111">
        <v>12</v>
      </c>
      <c r="R215" s="137">
        <f t="shared" ref="R215:R229" si="153">N215*P215/12*Q215</f>
        <v>0</v>
      </c>
      <c r="S215" s="137">
        <f t="shared" ref="S215:S229" si="154">R215*1.22</f>
        <v>0</v>
      </c>
      <c r="U215" s="137">
        <f t="shared" si="143"/>
        <v>0</v>
      </c>
      <c r="V215" s="137">
        <f t="shared" si="144"/>
        <v>0</v>
      </c>
    </row>
    <row r="216" spans="1:22" ht="24.6" thickBot="1">
      <c r="A216" s="159" t="s">
        <v>304</v>
      </c>
      <c r="B216" s="160" t="s">
        <v>305</v>
      </c>
      <c r="C216" s="161" t="s">
        <v>25</v>
      </c>
      <c r="D216" s="161" t="s">
        <v>126</v>
      </c>
      <c r="E216" s="161" t="s">
        <v>27</v>
      </c>
      <c r="F216" s="161" t="s">
        <v>28</v>
      </c>
      <c r="G216" s="160" t="s">
        <v>29</v>
      </c>
      <c r="H216" s="161" t="s">
        <v>30</v>
      </c>
      <c r="I216" s="162">
        <v>9.8000000000000007</v>
      </c>
      <c r="J216" s="162">
        <f t="shared" si="137"/>
        <v>11.96</v>
      </c>
      <c r="K216" s="163" t="s">
        <v>31</v>
      </c>
      <c r="L216" s="164">
        <f t="shared" si="150"/>
        <v>6.6734972677595641</v>
      </c>
      <c r="M216" s="164">
        <f t="shared" si="151"/>
        <v>8.1416666666666675</v>
      </c>
      <c r="N216" s="164">
        <f t="shared" si="140"/>
        <v>80.08</v>
      </c>
      <c r="O216" s="164">
        <v>97.7</v>
      </c>
      <c r="P216" s="49"/>
      <c r="Q216" s="165">
        <v>12</v>
      </c>
      <c r="R216" s="162">
        <f t="shared" si="153"/>
        <v>0</v>
      </c>
      <c r="S216" s="162">
        <f t="shared" si="154"/>
        <v>0</v>
      </c>
      <c r="U216" s="137">
        <f t="shared" si="143"/>
        <v>0</v>
      </c>
      <c r="V216" s="137">
        <f t="shared" si="144"/>
        <v>0</v>
      </c>
    </row>
    <row r="217" spans="1:22" ht="24">
      <c r="A217" s="149" t="s">
        <v>306</v>
      </c>
      <c r="B217" s="150" t="s">
        <v>307</v>
      </c>
      <c r="C217" s="151" t="s">
        <v>25</v>
      </c>
      <c r="D217" s="151" t="s">
        <v>126</v>
      </c>
      <c r="E217" s="151" t="s">
        <v>27</v>
      </c>
      <c r="F217" s="151" t="s">
        <v>28</v>
      </c>
      <c r="G217" s="152" t="s">
        <v>29</v>
      </c>
      <c r="H217" s="151" t="s">
        <v>30</v>
      </c>
      <c r="I217" s="153">
        <v>7.7</v>
      </c>
      <c r="J217" s="153">
        <f t="shared" si="137"/>
        <v>9.39</v>
      </c>
      <c r="K217" s="154" t="s">
        <v>31</v>
      </c>
      <c r="L217" s="155">
        <v>6.43</v>
      </c>
      <c r="M217" s="155">
        <v>7.84</v>
      </c>
      <c r="N217" s="156">
        <f>L217*12</f>
        <v>77.16</v>
      </c>
      <c r="O217" s="157">
        <f>ROUND(N217*1.22,2)</f>
        <v>94.14</v>
      </c>
      <c r="P217" s="158"/>
      <c r="Q217" s="158">
        <v>12</v>
      </c>
      <c r="R217" s="153">
        <f t="shared" si="153"/>
        <v>0</v>
      </c>
      <c r="S217" s="153">
        <f t="shared" si="154"/>
        <v>0</v>
      </c>
      <c r="U217" s="137">
        <f t="shared" si="143"/>
        <v>0</v>
      </c>
      <c r="V217" s="137">
        <f t="shared" si="144"/>
        <v>0</v>
      </c>
    </row>
    <row r="218" spans="1:22" ht="24">
      <c r="A218" s="2" t="s">
        <v>308</v>
      </c>
      <c r="B218" s="3" t="s">
        <v>309</v>
      </c>
      <c r="C218" s="5" t="s">
        <v>25</v>
      </c>
      <c r="D218" s="5" t="s">
        <v>126</v>
      </c>
      <c r="E218" s="5" t="s">
        <v>27</v>
      </c>
      <c r="F218" s="5" t="s">
        <v>28</v>
      </c>
      <c r="G218" s="4" t="s">
        <v>29</v>
      </c>
      <c r="H218" s="5" t="s">
        <v>30</v>
      </c>
      <c r="I218" s="137">
        <v>3.9</v>
      </c>
      <c r="J218" s="137">
        <f t="shared" si="137"/>
        <v>4.76</v>
      </c>
      <c r="K218" s="110" t="s">
        <v>31</v>
      </c>
      <c r="L218" s="138">
        <v>3.26</v>
      </c>
      <c r="M218" s="138">
        <v>3.98</v>
      </c>
      <c r="N218" s="145">
        <f t="shared" ref="N218:N229" si="155">L218*12</f>
        <v>39.119999999999997</v>
      </c>
      <c r="O218" s="146">
        <f t="shared" ref="O218:O229" si="156">ROUND(N218*1.22,2)</f>
        <v>47.73</v>
      </c>
      <c r="P218" s="111"/>
      <c r="Q218" s="111">
        <v>12</v>
      </c>
      <c r="R218" s="137">
        <f t="shared" si="153"/>
        <v>0</v>
      </c>
      <c r="S218" s="137">
        <f t="shared" si="154"/>
        <v>0</v>
      </c>
      <c r="U218" s="137">
        <f t="shared" si="143"/>
        <v>0</v>
      </c>
      <c r="V218" s="137">
        <f t="shared" si="144"/>
        <v>0</v>
      </c>
    </row>
    <row r="219" spans="1:22" ht="24">
      <c r="A219" s="2" t="s">
        <v>310</v>
      </c>
      <c r="B219" s="3" t="s">
        <v>311</v>
      </c>
      <c r="C219" s="5" t="s">
        <v>25</v>
      </c>
      <c r="D219" s="5" t="s">
        <v>126</v>
      </c>
      <c r="E219" s="5" t="s">
        <v>27</v>
      </c>
      <c r="F219" s="5" t="s">
        <v>28</v>
      </c>
      <c r="G219" s="4" t="s">
        <v>29</v>
      </c>
      <c r="H219" s="5" t="s">
        <v>30</v>
      </c>
      <c r="I219" s="137">
        <v>3.9</v>
      </c>
      <c r="J219" s="137">
        <f t="shared" si="137"/>
        <v>4.76</v>
      </c>
      <c r="K219" s="110" t="s">
        <v>31</v>
      </c>
      <c r="L219" s="138">
        <v>3.26</v>
      </c>
      <c r="M219" s="138">
        <v>3.98</v>
      </c>
      <c r="N219" s="145">
        <f t="shared" si="155"/>
        <v>39.119999999999997</v>
      </c>
      <c r="O219" s="146">
        <f t="shared" si="156"/>
        <v>47.73</v>
      </c>
      <c r="P219" s="111"/>
      <c r="Q219" s="111">
        <v>12</v>
      </c>
      <c r="R219" s="137">
        <f t="shared" si="153"/>
        <v>0</v>
      </c>
      <c r="S219" s="137">
        <f t="shared" si="154"/>
        <v>0</v>
      </c>
      <c r="U219" s="137">
        <f t="shared" si="143"/>
        <v>0</v>
      </c>
      <c r="V219" s="137">
        <f t="shared" si="144"/>
        <v>0</v>
      </c>
    </row>
    <row r="220" spans="1:22" ht="36">
      <c r="A220" s="2" t="s">
        <v>312</v>
      </c>
      <c r="B220" s="3" t="s">
        <v>313</v>
      </c>
      <c r="C220" s="5" t="s">
        <v>25</v>
      </c>
      <c r="D220" s="5" t="s">
        <v>126</v>
      </c>
      <c r="E220" s="5" t="s">
        <v>27</v>
      </c>
      <c r="F220" s="5" t="s">
        <v>28</v>
      </c>
      <c r="G220" s="4" t="s">
        <v>29</v>
      </c>
      <c r="H220" s="5" t="s">
        <v>30</v>
      </c>
      <c r="I220" s="137">
        <v>2.2999999999999998</v>
      </c>
      <c r="J220" s="137">
        <f t="shared" si="137"/>
        <v>2.81</v>
      </c>
      <c r="K220" s="110" t="s">
        <v>31</v>
      </c>
      <c r="L220" s="138">
        <v>1.92</v>
      </c>
      <c r="M220" s="138">
        <v>2.34</v>
      </c>
      <c r="N220" s="145">
        <f t="shared" si="155"/>
        <v>23.04</v>
      </c>
      <c r="O220" s="146">
        <f t="shared" si="156"/>
        <v>28.11</v>
      </c>
      <c r="P220" s="111"/>
      <c r="Q220" s="111">
        <v>12</v>
      </c>
      <c r="R220" s="137">
        <f t="shared" si="153"/>
        <v>0</v>
      </c>
      <c r="S220" s="137">
        <f t="shared" si="154"/>
        <v>0</v>
      </c>
      <c r="U220" s="137">
        <f t="shared" si="143"/>
        <v>0</v>
      </c>
      <c r="V220" s="137">
        <f t="shared" si="144"/>
        <v>0</v>
      </c>
    </row>
    <row r="221" spans="1:22" ht="24">
      <c r="A221" s="2" t="s">
        <v>314</v>
      </c>
      <c r="B221" s="3" t="s">
        <v>315</v>
      </c>
      <c r="C221" s="5" t="s">
        <v>25</v>
      </c>
      <c r="D221" s="5" t="s">
        <v>126</v>
      </c>
      <c r="E221" s="5" t="s">
        <v>27</v>
      </c>
      <c r="F221" s="5" t="s">
        <v>28</v>
      </c>
      <c r="G221" s="4" t="s">
        <v>29</v>
      </c>
      <c r="H221" s="5" t="s">
        <v>30</v>
      </c>
      <c r="I221" s="137">
        <v>4.3</v>
      </c>
      <c r="J221" s="137">
        <f t="shared" si="137"/>
        <v>5.25</v>
      </c>
      <c r="K221" s="110" t="s">
        <v>31</v>
      </c>
      <c r="L221" s="138">
        <v>3.59</v>
      </c>
      <c r="M221" s="138">
        <v>4.38</v>
      </c>
      <c r="N221" s="145">
        <f t="shared" si="155"/>
        <v>43.08</v>
      </c>
      <c r="O221" s="146">
        <f t="shared" si="156"/>
        <v>52.56</v>
      </c>
      <c r="P221" s="111"/>
      <c r="Q221" s="111">
        <v>12</v>
      </c>
      <c r="R221" s="137">
        <f t="shared" si="153"/>
        <v>0</v>
      </c>
      <c r="S221" s="137">
        <f t="shared" si="154"/>
        <v>0</v>
      </c>
      <c r="U221" s="137">
        <f t="shared" si="143"/>
        <v>0</v>
      </c>
      <c r="V221" s="137">
        <f t="shared" si="144"/>
        <v>0</v>
      </c>
    </row>
    <row r="222" spans="1:22" ht="24">
      <c r="A222" s="2" t="s">
        <v>316</v>
      </c>
      <c r="B222" s="3" t="s">
        <v>317</v>
      </c>
      <c r="C222" s="5" t="s">
        <v>25</v>
      </c>
      <c r="D222" s="5" t="s">
        <v>126</v>
      </c>
      <c r="E222" s="5" t="s">
        <v>27</v>
      </c>
      <c r="F222" s="5" t="s">
        <v>28</v>
      </c>
      <c r="G222" s="4" t="s">
        <v>29</v>
      </c>
      <c r="H222" s="5" t="s">
        <v>30</v>
      </c>
      <c r="I222" s="137">
        <v>1.6</v>
      </c>
      <c r="J222" s="137">
        <f t="shared" si="137"/>
        <v>1.95</v>
      </c>
      <c r="K222" s="110" t="s">
        <v>31</v>
      </c>
      <c r="L222" s="138">
        <v>1.34</v>
      </c>
      <c r="M222" s="138">
        <v>1.63</v>
      </c>
      <c r="N222" s="145">
        <f t="shared" si="155"/>
        <v>16.080000000000002</v>
      </c>
      <c r="O222" s="146">
        <f t="shared" si="156"/>
        <v>19.62</v>
      </c>
      <c r="P222" s="111"/>
      <c r="Q222" s="111">
        <v>12</v>
      </c>
      <c r="R222" s="137">
        <f t="shared" si="153"/>
        <v>0</v>
      </c>
      <c r="S222" s="137">
        <f t="shared" si="154"/>
        <v>0</v>
      </c>
      <c r="U222" s="137">
        <f t="shared" si="143"/>
        <v>0</v>
      </c>
      <c r="V222" s="137">
        <f t="shared" si="144"/>
        <v>0</v>
      </c>
    </row>
    <row r="223" spans="1:22" ht="24">
      <c r="A223" s="2" t="s">
        <v>318</v>
      </c>
      <c r="B223" s="3" t="s">
        <v>319</v>
      </c>
      <c r="C223" s="5" t="s">
        <v>25</v>
      </c>
      <c r="D223" s="5" t="s">
        <v>126</v>
      </c>
      <c r="E223" s="5" t="s">
        <v>27</v>
      </c>
      <c r="F223" s="5" t="s">
        <v>28</v>
      </c>
      <c r="G223" s="4" t="s">
        <v>29</v>
      </c>
      <c r="H223" s="5" t="s">
        <v>30</v>
      </c>
      <c r="I223" s="137">
        <v>3.9</v>
      </c>
      <c r="J223" s="137">
        <f t="shared" si="137"/>
        <v>4.76</v>
      </c>
      <c r="K223" s="110" t="s">
        <v>31</v>
      </c>
      <c r="L223" s="138">
        <v>3.26</v>
      </c>
      <c r="M223" s="138">
        <v>3.98</v>
      </c>
      <c r="N223" s="145">
        <f t="shared" si="155"/>
        <v>39.119999999999997</v>
      </c>
      <c r="O223" s="146">
        <f t="shared" si="156"/>
        <v>47.73</v>
      </c>
      <c r="P223" s="111"/>
      <c r="Q223" s="111">
        <v>12</v>
      </c>
      <c r="R223" s="137">
        <f t="shared" si="153"/>
        <v>0</v>
      </c>
      <c r="S223" s="137">
        <f t="shared" si="154"/>
        <v>0</v>
      </c>
      <c r="U223" s="137">
        <f t="shared" si="143"/>
        <v>0</v>
      </c>
      <c r="V223" s="137">
        <f t="shared" si="144"/>
        <v>0</v>
      </c>
    </row>
    <row r="224" spans="1:22" ht="36">
      <c r="A224" s="2" t="s">
        <v>320</v>
      </c>
      <c r="B224" s="3" t="s">
        <v>321</v>
      </c>
      <c r="C224" s="5" t="s">
        <v>25</v>
      </c>
      <c r="D224" s="5" t="s">
        <v>126</v>
      </c>
      <c r="E224" s="5" t="s">
        <v>27</v>
      </c>
      <c r="F224" s="5" t="s">
        <v>28</v>
      </c>
      <c r="G224" s="4" t="s">
        <v>29</v>
      </c>
      <c r="H224" s="5" t="s">
        <v>30</v>
      </c>
      <c r="I224" s="137">
        <v>8.1</v>
      </c>
      <c r="J224" s="137">
        <f t="shared" si="137"/>
        <v>9.8800000000000008</v>
      </c>
      <c r="K224" s="110" t="s">
        <v>31</v>
      </c>
      <c r="L224" s="138">
        <v>6.76</v>
      </c>
      <c r="M224" s="138">
        <v>8.25</v>
      </c>
      <c r="N224" s="145">
        <f t="shared" si="155"/>
        <v>81.12</v>
      </c>
      <c r="O224" s="146">
        <f t="shared" si="156"/>
        <v>98.97</v>
      </c>
      <c r="P224" s="111"/>
      <c r="Q224" s="111">
        <v>12</v>
      </c>
      <c r="R224" s="137">
        <f t="shared" si="153"/>
        <v>0</v>
      </c>
      <c r="S224" s="137">
        <f t="shared" si="154"/>
        <v>0</v>
      </c>
      <c r="U224" s="137">
        <f t="shared" si="143"/>
        <v>0</v>
      </c>
      <c r="V224" s="137">
        <f t="shared" si="144"/>
        <v>0</v>
      </c>
    </row>
    <row r="225" spans="1:22" ht="36">
      <c r="A225" s="2" t="s">
        <v>322</v>
      </c>
      <c r="B225" s="3" t="s">
        <v>323</v>
      </c>
      <c r="C225" s="5" t="s">
        <v>25</v>
      </c>
      <c r="D225" s="5" t="s">
        <v>126</v>
      </c>
      <c r="E225" s="5" t="s">
        <v>27</v>
      </c>
      <c r="F225" s="5" t="s">
        <v>28</v>
      </c>
      <c r="G225" s="4" t="s">
        <v>29</v>
      </c>
      <c r="H225" s="5" t="s">
        <v>30</v>
      </c>
      <c r="I225" s="137">
        <v>12.6</v>
      </c>
      <c r="J225" s="137">
        <f t="shared" si="137"/>
        <v>15.37</v>
      </c>
      <c r="K225" s="110" t="s">
        <v>31</v>
      </c>
      <c r="L225" s="138">
        <v>10.52</v>
      </c>
      <c r="M225" s="138">
        <v>12.83</v>
      </c>
      <c r="N225" s="145">
        <f t="shared" si="155"/>
        <v>126.24</v>
      </c>
      <c r="O225" s="146">
        <f t="shared" si="156"/>
        <v>154.01</v>
      </c>
      <c r="P225" s="111"/>
      <c r="Q225" s="111">
        <v>12</v>
      </c>
      <c r="R225" s="137">
        <f t="shared" si="153"/>
        <v>0</v>
      </c>
      <c r="S225" s="137">
        <f t="shared" si="154"/>
        <v>0</v>
      </c>
      <c r="U225" s="137">
        <f t="shared" si="143"/>
        <v>0</v>
      </c>
      <c r="V225" s="137">
        <f t="shared" si="144"/>
        <v>0</v>
      </c>
    </row>
    <row r="226" spans="1:22" ht="24">
      <c r="A226" s="169" t="s">
        <v>324</v>
      </c>
      <c r="B226" s="3" t="s">
        <v>325</v>
      </c>
      <c r="C226" s="5" t="s">
        <v>25</v>
      </c>
      <c r="D226" s="5"/>
      <c r="E226" s="5"/>
      <c r="F226" s="5" t="s">
        <v>326</v>
      </c>
      <c r="G226" s="4" t="s">
        <v>29</v>
      </c>
      <c r="H226" s="5" t="s">
        <v>30</v>
      </c>
      <c r="I226" s="137">
        <v>31.2</v>
      </c>
      <c r="J226" s="137">
        <f t="shared" si="137"/>
        <v>38.06</v>
      </c>
      <c r="K226" s="110" t="s">
        <v>31</v>
      </c>
      <c r="L226" s="138">
        <v>26.06</v>
      </c>
      <c r="M226" s="138">
        <f t="shared" ref="M226:M229" si="157">ROUND(L226*1.22,2)</f>
        <v>31.79</v>
      </c>
      <c r="N226" s="168">
        <f t="shared" ref="N226" si="158">L226*12</f>
        <v>312.71999999999997</v>
      </c>
      <c r="O226" s="146">
        <f t="shared" ref="O226" si="159">ROUND(N226*1.22,2)</f>
        <v>381.52</v>
      </c>
      <c r="P226" s="111"/>
      <c r="Q226" s="111">
        <v>12</v>
      </c>
      <c r="R226" s="137">
        <f t="shared" si="153"/>
        <v>0</v>
      </c>
      <c r="S226" s="137">
        <f t="shared" si="154"/>
        <v>0</v>
      </c>
      <c r="U226" s="137">
        <f t="shared" si="143"/>
        <v>0</v>
      </c>
      <c r="V226" s="137">
        <f t="shared" si="144"/>
        <v>0</v>
      </c>
    </row>
    <row r="227" spans="1:22" ht="24">
      <c r="A227" s="2" t="s">
        <v>327</v>
      </c>
      <c r="B227" s="3" t="s">
        <v>328</v>
      </c>
      <c r="C227" s="5" t="s">
        <v>329</v>
      </c>
      <c r="D227" s="5" t="s">
        <v>126</v>
      </c>
      <c r="E227" s="5" t="s">
        <v>27</v>
      </c>
      <c r="F227" s="5" t="s">
        <v>28</v>
      </c>
      <c r="G227" s="4" t="s">
        <v>29</v>
      </c>
      <c r="H227" s="5" t="s">
        <v>30</v>
      </c>
      <c r="I227" s="137">
        <v>7.42</v>
      </c>
      <c r="J227" s="137">
        <f t="shared" si="137"/>
        <v>9.0500000000000007</v>
      </c>
      <c r="K227" s="110" t="s">
        <v>31</v>
      </c>
      <c r="L227" s="167">
        <v>6.2</v>
      </c>
      <c r="M227" s="138">
        <f t="shared" si="157"/>
        <v>7.56</v>
      </c>
      <c r="N227" s="168">
        <f t="shared" si="155"/>
        <v>74.400000000000006</v>
      </c>
      <c r="O227" s="146">
        <f t="shared" si="156"/>
        <v>90.77</v>
      </c>
      <c r="P227" s="111"/>
      <c r="Q227" s="111">
        <v>12</v>
      </c>
      <c r="R227" s="137">
        <f t="shared" si="153"/>
        <v>0</v>
      </c>
      <c r="S227" s="137">
        <f t="shared" si="154"/>
        <v>0</v>
      </c>
      <c r="U227" s="137">
        <f t="shared" si="143"/>
        <v>0</v>
      </c>
      <c r="V227" s="137">
        <f t="shared" si="144"/>
        <v>0</v>
      </c>
    </row>
    <row r="228" spans="1:22" ht="36">
      <c r="A228" s="2" t="s">
        <v>330</v>
      </c>
      <c r="B228" s="3" t="s">
        <v>331</v>
      </c>
      <c r="C228" s="5" t="s">
        <v>329</v>
      </c>
      <c r="D228" s="5" t="s">
        <v>126</v>
      </c>
      <c r="E228" s="5" t="s">
        <v>27</v>
      </c>
      <c r="F228" s="5" t="s">
        <v>28</v>
      </c>
      <c r="G228" s="4" t="s">
        <v>29</v>
      </c>
      <c r="H228" s="5" t="s">
        <v>30</v>
      </c>
      <c r="I228" s="137">
        <v>74.209999999999994</v>
      </c>
      <c r="J228" s="137">
        <f t="shared" si="137"/>
        <v>90.54</v>
      </c>
      <c r="K228" s="110" t="s">
        <v>31</v>
      </c>
      <c r="L228" s="167">
        <v>61.97</v>
      </c>
      <c r="M228" s="138">
        <f t="shared" si="157"/>
        <v>75.599999999999994</v>
      </c>
      <c r="N228" s="168">
        <f t="shared" si="155"/>
        <v>743.64</v>
      </c>
      <c r="O228" s="146">
        <f t="shared" si="156"/>
        <v>907.24</v>
      </c>
      <c r="P228" s="111"/>
      <c r="Q228" s="111">
        <v>12</v>
      </c>
      <c r="R228" s="137">
        <f t="shared" si="153"/>
        <v>0</v>
      </c>
      <c r="S228" s="137">
        <f t="shared" si="154"/>
        <v>0</v>
      </c>
      <c r="U228" s="137">
        <f t="shared" si="143"/>
        <v>0</v>
      </c>
      <c r="V228" s="137">
        <f t="shared" si="144"/>
        <v>0</v>
      </c>
    </row>
    <row r="229" spans="1:22" ht="24">
      <c r="A229" s="166" t="s">
        <v>332</v>
      </c>
      <c r="B229" s="3" t="s">
        <v>333</v>
      </c>
      <c r="C229" s="5" t="s">
        <v>329</v>
      </c>
      <c r="D229" s="5" t="s">
        <v>126</v>
      </c>
      <c r="E229" s="5" t="s">
        <v>27</v>
      </c>
      <c r="F229" s="5" t="s">
        <v>28</v>
      </c>
      <c r="G229" s="4" t="s">
        <v>29</v>
      </c>
      <c r="H229" s="5" t="s">
        <v>30</v>
      </c>
      <c r="I229" s="137">
        <v>7.7</v>
      </c>
      <c r="J229" s="137">
        <f t="shared" si="137"/>
        <v>9.39</v>
      </c>
      <c r="K229" s="110" t="s">
        <v>31</v>
      </c>
      <c r="L229" s="167">
        <v>6.43</v>
      </c>
      <c r="M229" s="138">
        <f t="shared" si="157"/>
        <v>7.84</v>
      </c>
      <c r="N229" s="168">
        <f t="shared" si="155"/>
        <v>77.16</v>
      </c>
      <c r="O229" s="146">
        <f t="shared" si="156"/>
        <v>94.14</v>
      </c>
      <c r="P229" s="111"/>
      <c r="Q229" s="111">
        <v>12</v>
      </c>
      <c r="R229" s="137">
        <f t="shared" si="153"/>
        <v>0</v>
      </c>
      <c r="S229" s="137">
        <f t="shared" si="154"/>
        <v>0</v>
      </c>
      <c r="U229" s="137">
        <f t="shared" si="143"/>
        <v>0</v>
      </c>
      <c r="V229" s="137">
        <f t="shared" si="144"/>
        <v>0</v>
      </c>
    </row>
    <row r="230" spans="1:22">
      <c r="A230" s="236" t="s">
        <v>32</v>
      </c>
      <c r="B230" s="236"/>
      <c r="C230" s="236"/>
      <c r="D230" s="236"/>
      <c r="E230" s="236"/>
      <c r="F230" s="236"/>
      <c r="G230" s="236"/>
      <c r="H230" s="236"/>
      <c r="I230" s="112"/>
      <c r="J230" s="113"/>
      <c r="K230" s="114"/>
      <c r="L230" s="114"/>
      <c r="M230" s="114"/>
      <c r="N230" s="114"/>
      <c r="O230" s="114"/>
      <c r="P230" s="115">
        <f>SUM(P203:P229)</f>
        <v>0</v>
      </c>
      <c r="Q230" s="115"/>
      <c r="R230" s="116">
        <f>SUM(R203:R229)</f>
        <v>0</v>
      </c>
      <c r="S230" s="116">
        <f>SUM(S203:S229)</f>
        <v>0</v>
      </c>
      <c r="U230" s="116">
        <f>SUM(U203:U229)</f>
        <v>0</v>
      </c>
      <c r="V230" s="116">
        <f>SUM(V203:V229)</f>
        <v>0</v>
      </c>
    </row>
    <row r="231" spans="1:22">
      <c r="A231" s="139"/>
      <c r="B231" s="140"/>
      <c r="C231" s="140"/>
      <c r="D231" s="140"/>
      <c r="P231" s="129"/>
      <c r="Q231" s="129"/>
      <c r="R231" s="109"/>
      <c r="S231" s="109"/>
      <c r="U231" s="109"/>
      <c r="V231" s="109"/>
    </row>
    <row r="232" spans="1:22" ht="15.6">
      <c r="A232" s="237" t="s">
        <v>334</v>
      </c>
      <c r="B232" s="237"/>
      <c r="C232" s="237"/>
      <c r="D232" s="237"/>
      <c r="E232" s="237"/>
      <c r="F232" s="237"/>
      <c r="G232" s="237"/>
      <c r="H232" s="237"/>
      <c r="I232" s="112"/>
      <c r="J232" s="113"/>
      <c r="K232" s="114"/>
      <c r="L232" s="114"/>
      <c r="M232" s="114"/>
      <c r="N232" s="114"/>
      <c r="O232" s="114"/>
      <c r="P232" s="115">
        <f>P11+P20+P28+P36+P56+P64+P73+P81+P89+P109+P165+P198+P230</f>
        <v>0</v>
      </c>
      <c r="Q232" s="115"/>
      <c r="R232" s="116">
        <f>R11+R20+R28+R36+R56+R64+R73+R81+R89+R109+R165+R198+R230</f>
        <v>0</v>
      </c>
      <c r="S232" s="116">
        <f>S11+S20+S28+S36+S56+S64+S73+S81+S89+S109+S165+S198+S230</f>
        <v>0</v>
      </c>
      <c r="U232" s="116">
        <f>U11+U20+U28+U36+U56+U64+U73+U81+U89+U109+U165+U198+U230</f>
        <v>0</v>
      </c>
      <c r="V232" s="116">
        <f>V11+V20+V28+V36+V56+V64+V73+V81+V89+V109+V165+V198+V230</f>
        <v>0</v>
      </c>
    </row>
    <row r="233" spans="1:22">
      <c r="A233" s="147"/>
      <c r="B233" s="148"/>
      <c r="C233" s="148"/>
      <c r="D233" s="148"/>
    </row>
    <row r="234" spans="1:22">
      <c r="A234" s="147"/>
      <c r="B234" s="148"/>
      <c r="C234" s="148"/>
      <c r="D234" s="148"/>
      <c r="P234" s="254" t="s">
        <v>335</v>
      </c>
      <c r="Q234" s="254"/>
      <c r="R234" s="179">
        <f>R232</f>
        <v>0</v>
      </c>
      <c r="S234" s="180" t="s">
        <v>20</v>
      </c>
    </row>
    <row r="235" spans="1:22">
      <c r="A235" s="147"/>
      <c r="B235" s="148"/>
      <c r="C235" s="148"/>
      <c r="D235" s="148"/>
      <c r="P235" s="254" t="s">
        <v>336</v>
      </c>
      <c r="Q235" s="254"/>
      <c r="R235" s="179">
        <f>U232</f>
        <v>0</v>
      </c>
      <c r="S235" s="180" t="s">
        <v>20</v>
      </c>
      <c r="U235" s="126"/>
    </row>
    <row r="236" spans="1:22">
      <c r="A236" s="147"/>
      <c r="B236" s="148"/>
      <c r="C236" s="148"/>
      <c r="D236" s="148"/>
      <c r="P236" s="254" t="s">
        <v>337</v>
      </c>
      <c r="Q236" s="254"/>
      <c r="R236" s="179">
        <f>R235</f>
        <v>0</v>
      </c>
      <c r="S236" s="180" t="s">
        <v>20</v>
      </c>
    </row>
    <row r="237" spans="1:22">
      <c r="A237" s="147"/>
      <c r="B237" s="148"/>
      <c r="C237" s="148"/>
      <c r="D237" s="148"/>
      <c r="P237" s="254" t="s">
        <v>334</v>
      </c>
      <c r="Q237" s="254"/>
      <c r="R237" s="179">
        <f>SUM(R234:R236)</f>
        <v>0</v>
      </c>
      <c r="S237" s="180" t="s">
        <v>20</v>
      </c>
    </row>
    <row r="238" spans="1:22">
      <c r="A238" s="147"/>
      <c r="B238" s="148"/>
      <c r="C238" s="148"/>
      <c r="D238" s="148"/>
    </row>
    <row r="239" spans="1:22">
      <c r="A239" s="147"/>
      <c r="B239" s="148"/>
      <c r="C239" s="148"/>
      <c r="D239" s="148"/>
    </row>
    <row r="240" spans="1:22">
      <c r="A240" s="147"/>
      <c r="B240" s="148"/>
      <c r="C240" s="148"/>
      <c r="D240" s="148"/>
    </row>
    <row r="241" spans="1:4">
      <c r="A241" s="147"/>
      <c r="B241" s="148"/>
      <c r="C241" s="148"/>
      <c r="D241" s="148"/>
    </row>
    <row r="242" spans="1:4">
      <c r="A242" s="147"/>
      <c r="B242" s="148"/>
      <c r="C242" s="148"/>
      <c r="D242" s="148"/>
    </row>
    <row r="243" spans="1:4">
      <c r="A243" s="147"/>
      <c r="B243" s="148"/>
      <c r="C243" s="148"/>
      <c r="D243" s="148"/>
    </row>
    <row r="244" spans="1:4">
      <c r="A244" s="147"/>
      <c r="B244" s="148"/>
      <c r="C244" s="148"/>
      <c r="D244" s="148"/>
    </row>
    <row r="245" spans="1:4">
      <c r="A245" s="147"/>
      <c r="B245" s="148"/>
      <c r="C245" s="148"/>
      <c r="D245" s="148"/>
    </row>
    <row r="246" spans="1:4">
      <c r="A246" s="147"/>
      <c r="B246" s="148"/>
      <c r="C246" s="148"/>
      <c r="D246" s="148"/>
    </row>
    <row r="247" spans="1:4">
      <c r="A247" s="147"/>
      <c r="B247" s="148"/>
      <c r="C247" s="148"/>
      <c r="D247" s="148"/>
    </row>
    <row r="248" spans="1:4">
      <c r="A248" s="147"/>
      <c r="B248" s="148"/>
      <c r="C248" s="148"/>
      <c r="D248" s="148"/>
    </row>
    <row r="249" spans="1:4">
      <c r="A249" s="147"/>
      <c r="B249" s="148"/>
      <c r="C249" s="148"/>
      <c r="D249" s="148"/>
    </row>
    <row r="250" spans="1:4">
      <c r="A250" s="147"/>
      <c r="B250" s="148"/>
      <c r="C250" s="148"/>
      <c r="D250" s="148"/>
    </row>
    <row r="251" spans="1:4">
      <c r="A251" s="147"/>
      <c r="B251" s="148"/>
      <c r="C251" s="148"/>
      <c r="D251" s="148"/>
    </row>
    <row r="252" spans="1:4">
      <c r="A252" s="147"/>
      <c r="B252" s="148"/>
      <c r="C252" s="148"/>
      <c r="D252" s="148"/>
    </row>
    <row r="253" spans="1:4">
      <c r="A253" s="147"/>
      <c r="B253" s="148"/>
      <c r="C253" s="148"/>
      <c r="D253" s="148"/>
    </row>
    <row r="254" spans="1:4">
      <c r="A254" s="147"/>
      <c r="B254" s="148"/>
      <c r="C254" s="148"/>
      <c r="D254" s="148"/>
    </row>
    <row r="255" spans="1:4">
      <c r="A255" s="147"/>
      <c r="B255" s="148"/>
      <c r="C255" s="148"/>
      <c r="D255" s="148"/>
    </row>
    <row r="256" spans="1:4">
      <c r="A256" s="147"/>
      <c r="B256" s="148"/>
      <c r="C256" s="148"/>
      <c r="D256" s="148"/>
    </row>
    <row r="257" spans="1:4">
      <c r="A257" s="147"/>
      <c r="B257" s="148"/>
      <c r="C257" s="148"/>
      <c r="D257" s="148"/>
    </row>
    <row r="258" spans="1:4">
      <c r="A258" s="147"/>
      <c r="B258" s="148"/>
      <c r="C258" s="148"/>
      <c r="D258" s="148"/>
    </row>
    <row r="259" spans="1:4">
      <c r="A259" s="147"/>
      <c r="B259" s="148"/>
      <c r="C259" s="148"/>
      <c r="D259" s="148"/>
    </row>
    <row r="260" spans="1:4">
      <c r="A260" s="147"/>
      <c r="B260" s="148"/>
      <c r="C260" s="148"/>
      <c r="D260" s="148"/>
    </row>
    <row r="261" spans="1:4">
      <c r="A261" s="147"/>
      <c r="B261" s="148"/>
      <c r="C261" s="148"/>
      <c r="D261" s="148"/>
    </row>
    <row r="262" spans="1:4">
      <c r="A262" s="147"/>
      <c r="B262" s="148"/>
      <c r="C262" s="148"/>
      <c r="D262" s="148"/>
    </row>
    <row r="263" spans="1:4">
      <c r="A263" s="147"/>
      <c r="B263" s="148"/>
      <c r="C263" s="148"/>
      <c r="D263" s="148"/>
    </row>
    <row r="264" spans="1:4">
      <c r="A264" s="147"/>
      <c r="B264" s="148"/>
      <c r="C264" s="148"/>
      <c r="D264" s="148"/>
    </row>
    <row r="265" spans="1:4">
      <c r="A265" s="147"/>
      <c r="B265" s="148"/>
      <c r="C265" s="148"/>
      <c r="D265" s="148"/>
    </row>
    <row r="266" spans="1:4">
      <c r="A266" s="147"/>
      <c r="B266" s="148"/>
      <c r="C266" s="148"/>
      <c r="D266" s="148"/>
    </row>
    <row r="267" spans="1:4">
      <c r="A267" s="147"/>
      <c r="B267" s="148"/>
      <c r="C267" s="148"/>
      <c r="D267" s="148"/>
    </row>
    <row r="268" spans="1:4">
      <c r="A268" s="147"/>
      <c r="B268" s="148"/>
      <c r="C268" s="148"/>
      <c r="D268" s="148"/>
    </row>
    <row r="269" spans="1:4">
      <c r="A269" s="147"/>
      <c r="B269" s="148"/>
      <c r="C269" s="148"/>
      <c r="D269" s="148"/>
    </row>
    <row r="270" spans="1:4">
      <c r="A270" s="147"/>
      <c r="B270" s="148"/>
      <c r="C270" s="148"/>
      <c r="D270" s="148"/>
    </row>
    <row r="271" spans="1:4">
      <c r="A271" s="147"/>
      <c r="B271" s="148"/>
      <c r="C271" s="148"/>
      <c r="D271" s="148"/>
    </row>
    <row r="272" spans="1:4">
      <c r="A272" s="147"/>
      <c r="B272" s="148"/>
      <c r="C272" s="148"/>
      <c r="D272" s="148"/>
    </row>
    <row r="273" spans="1:4">
      <c r="A273" s="147"/>
      <c r="B273" s="148"/>
      <c r="C273" s="148"/>
      <c r="D273" s="148"/>
    </row>
    <row r="274" spans="1:4">
      <c r="A274" s="147"/>
      <c r="B274" s="148"/>
      <c r="C274" s="148"/>
      <c r="D274" s="148"/>
    </row>
    <row r="275" spans="1:4">
      <c r="A275" s="147"/>
      <c r="B275" s="148"/>
      <c r="C275" s="148"/>
      <c r="D275" s="148"/>
    </row>
    <row r="276" spans="1:4">
      <c r="A276" s="147"/>
      <c r="B276" s="148"/>
      <c r="C276" s="148"/>
      <c r="D276" s="148"/>
    </row>
    <row r="277" spans="1:4">
      <c r="A277" s="147"/>
      <c r="B277" s="148"/>
      <c r="C277" s="148"/>
      <c r="D277" s="148"/>
    </row>
    <row r="278" spans="1:4">
      <c r="A278" s="147"/>
      <c r="B278" s="148"/>
      <c r="C278" s="148"/>
      <c r="D278" s="148"/>
    </row>
    <row r="279" spans="1:4">
      <c r="A279" s="147"/>
      <c r="B279" s="148"/>
      <c r="C279" s="148"/>
      <c r="D279" s="148"/>
    </row>
    <row r="280" spans="1:4">
      <c r="A280" s="147"/>
      <c r="B280" s="148"/>
      <c r="C280" s="148"/>
      <c r="D280" s="148"/>
    </row>
    <row r="281" spans="1:4">
      <c r="A281" s="147"/>
      <c r="B281" s="148"/>
      <c r="C281" s="148"/>
      <c r="D281" s="148"/>
    </row>
    <row r="282" spans="1:4">
      <c r="A282" s="147"/>
      <c r="B282" s="148"/>
      <c r="C282" s="148"/>
      <c r="D282" s="148"/>
    </row>
    <row r="283" spans="1:4">
      <c r="A283" s="147"/>
      <c r="B283" s="148"/>
      <c r="C283" s="148"/>
      <c r="D283" s="148"/>
    </row>
    <row r="284" spans="1:4">
      <c r="A284" s="147"/>
      <c r="B284" s="148"/>
      <c r="C284" s="148"/>
      <c r="D284" s="148"/>
    </row>
    <row r="285" spans="1:4">
      <c r="A285" s="147"/>
      <c r="B285" s="148"/>
      <c r="C285" s="148"/>
      <c r="D285" s="148"/>
    </row>
    <row r="286" spans="1:4">
      <c r="A286" s="147"/>
      <c r="B286" s="148"/>
      <c r="C286" s="148"/>
      <c r="D286" s="148"/>
    </row>
    <row r="287" spans="1:4">
      <c r="A287" s="147"/>
      <c r="B287" s="148"/>
      <c r="C287" s="148"/>
      <c r="D287" s="148"/>
    </row>
    <row r="288" spans="1:4">
      <c r="A288" s="147"/>
      <c r="B288" s="148"/>
      <c r="C288" s="148"/>
      <c r="D288" s="148"/>
    </row>
    <row r="289" spans="1:4">
      <c r="A289" s="147"/>
      <c r="B289" s="148"/>
      <c r="C289" s="148"/>
      <c r="D289" s="148"/>
    </row>
    <row r="290" spans="1:4">
      <c r="A290" s="147"/>
      <c r="B290" s="148"/>
      <c r="C290" s="148"/>
      <c r="D290" s="148"/>
    </row>
    <row r="291" spans="1:4">
      <c r="A291" s="147"/>
      <c r="B291" s="148"/>
      <c r="C291" s="148"/>
      <c r="D291" s="148"/>
    </row>
    <row r="292" spans="1:4">
      <c r="A292" s="147"/>
      <c r="B292" s="148"/>
      <c r="C292" s="148"/>
      <c r="D292" s="148"/>
    </row>
    <row r="293" spans="1:4">
      <c r="A293" s="147"/>
      <c r="B293" s="148"/>
      <c r="C293" s="148"/>
      <c r="D293" s="148"/>
    </row>
    <row r="294" spans="1:4">
      <c r="A294" s="147"/>
      <c r="B294" s="148"/>
      <c r="C294" s="148"/>
      <c r="D294" s="148"/>
    </row>
    <row r="295" spans="1:4">
      <c r="A295" s="147"/>
      <c r="B295" s="148"/>
      <c r="C295" s="148"/>
      <c r="D295" s="148"/>
    </row>
    <row r="296" spans="1:4">
      <c r="A296" s="147"/>
      <c r="B296" s="148"/>
      <c r="C296" s="148"/>
      <c r="D296" s="148"/>
    </row>
    <row r="297" spans="1:4">
      <c r="A297" s="147"/>
      <c r="B297" s="148"/>
      <c r="C297" s="148"/>
      <c r="D297" s="148"/>
    </row>
    <row r="298" spans="1:4">
      <c r="A298" s="147"/>
      <c r="B298" s="148"/>
      <c r="C298" s="148"/>
      <c r="D298" s="148"/>
    </row>
    <row r="299" spans="1:4">
      <c r="A299" s="147"/>
      <c r="B299" s="148"/>
      <c r="C299" s="148"/>
      <c r="D299" s="148"/>
    </row>
    <row r="300" spans="1:4">
      <c r="A300" s="147"/>
      <c r="B300" s="148"/>
      <c r="C300" s="148"/>
      <c r="D300" s="148"/>
    </row>
    <row r="301" spans="1:4">
      <c r="A301" s="147"/>
      <c r="B301" s="148"/>
      <c r="C301" s="148"/>
      <c r="D301" s="148"/>
    </row>
    <row r="302" spans="1:4">
      <c r="A302" s="147"/>
      <c r="B302" s="148"/>
      <c r="C302" s="148"/>
      <c r="D302" s="148"/>
    </row>
    <row r="303" spans="1:4">
      <c r="A303" s="147"/>
      <c r="B303" s="148"/>
      <c r="C303" s="148"/>
      <c r="D303" s="148"/>
    </row>
    <row r="304" spans="1:4">
      <c r="A304" s="147"/>
      <c r="B304" s="148"/>
      <c r="C304" s="148"/>
      <c r="D304" s="148"/>
    </row>
    <row r="305" spans="1:4">
      <c r="A305" s="147"/>
      <c r="B305" s="148"/>
      <c r="C305" s="148"/>
      <c r="D305" s="148"/>
    </row>
    <row r="306" spans="1:4">
      <c r="A306" s="147"/>
      <c r="B306" s="148"/>
      <c r="C306" s="148"/>
      <c r="D306" s="148"/>
    </row>
    <row r="307" spans="1:4">
      <c r="A307" s="147"/>
      <c r="B307" s="148"/>
      <c r="C307" s="148"/>
      <c r="D307" s="148"/>
    </row>
    <row r="308" spans="1:4">
      <c r="A308" s="147"/>
      <c r="B308" s="148"/>
      <c r="C308" s="148"/>
      <c r="D308" s="148"/>
    </row>
    <row r="309" spans="1:4">
      <c r="A309" s="147"/>
      <c r="B309" s="148"/>
      <c r="C309" s="148"/>
      <c r="D309" s="148"/>
    </row>
    <row r="310" spans="1:4">
      <c r="A310" s="147"/>
      <c r="B310" s="148"/>
      <c r="C310" s="148"/>
      <c r="D310" s="148"/>
    </row>
    <row r="311" spans="1:4">
      <c r="A311" s="147"/>
      <c r="B311" s="148"/>
      <c r="C311" s="148"/>
      <c r="D311" s="148"/>
    </row>
    <row r="312" spans="1:4">
      <c r="A312" s="147"/>
      <c r="B312" s="148"/>
      <c r="C312" s="148"/>
      <c r="D312" s="148"/>
    </row>
    <row r="313" spans="1:4">
      <c r="A313" s="147"/>
      <c r="B313" s="148"/>
      <c r="C313" s="148"/>
      <c r="D313" s="148"/>
    </row>
    <row r="314" spans="1:4">
      <c r="A314" s="147"/>
      <c r="B314" s="148"/>
      <c r="C314" s="148"/>
      <c r="D314" s="148"/>
    </row>
    <row r="315" spans="1:4">
      <c r="A315" s="147"/>
      <c r="B315" s="148"/>
      <c r="C315" s="148"/>
      <c r="D315" s="148"/>
    </row>
    <row r="316" spans="1:4">
      <c r="A316" s="147"/>
      <c r="B316" s="148"/>
      <c r="C316" s="148"/>
      <c r="D316" s="148"/>
    </row>
    <row r="317" spans="1:4">
      <c r="A317" s="147"/>
      <c r="B317" s="148"/>
      <c r="C317" s="148"/>
      <c r="D317" s="148"/>
    </row>
    <row r="318" spans="1:4">
      <c r="A318" s="147"/>
      <c r="B318" s="148"/>
      <c r="C318" s="148"/>
      <c r="D318" s="148"/>
    </row>
    <row r="319" spans="1:4">
      <c r="A319" s="147"/>
      <c r="B319" s="148"/>
      <c r="C319" s="148"/>
      <c r="D319" s="148"/>
    </row>
    <row r="320" spans="1:4">
      <c r="A320" s="147"/>
      <c r="B320" s="148"/>
      <c r="C320" s="148"/>
      <c r="D320" s="148"/>
    </row>
    <row r="321" spans="1:4">
      <c r="A321" s="147"/>
      <c r="B321" s="148"/>
      <c r="C321" s="148"/>
      <c r="D321" s="148"/>
    </row>
    <row r="322" spans="1:4">
      <c r="A322" s="147"/>
      <c r="B322" s="148"/>
      <c r="C322" s="148"/>
      <c r="D322" s="148"/>
    </row>
    <row r="323" spans="1:4">
      <c r="A323" s="147"/>
      <c r="B323" s="148"/>
      <c r="C323" s="148"/>
      <c r="D323" s="148"/>
    </row>
    <row r="324" spans="1:4">
      <c r="A324" s="147"/>
      <c r="B324" s="148"/>
      <c r="C324" s="148"/>
      <c r="D324" s="148"/>
    </row>
    <row r="325" spans="1:4">
      <c r="A325" s="147"/>
      <c r="B325" s="148"/>
      <c r="C325" s="148"/>
      <c r="D325" s="148"/>
    </row>
    <row r="326" spans="1:4">
      <c r="A326" s="147"/>
      <c r="B326" s="148"/>
      <c r="C326" s="148"/>
      <c r="D326" s="148"/>
    </row>
    <row r="327" spans="1:4">
      <c r="A327" s="147"/>
      <c r="B327" s="148"/>
      <c r="C327" s="148"/>
      <c r="D327" s="148"/>
    </row>
    <row r="328" spans="1:4">
      <c r="A328" s="147"/>
      <c r="B328" s="148"/>
      <c r="C328" s="148"/>
      <c r="D328" s="148"/>
    </row>
    <row r="329" spans="1:4">
      <c r="A329" s="147"/>
      <c r="B329" s="148"/>
      <c r="C329" s="148"/>
      <c r="D329" s="148"/>
    </row>
    <row r="330" spans="1:4">
      <c r="A330" s="147"/>
      <c r="B330" s="148"/>
      <c r="C330" s="148"/>
      <c r="D330" s="148"/>
    </row>
    <row r="331" spans="1:4">
      <c r="A331" s="147"/>
      <c r="B331" s="148"/>
      <c r="C331" s="148"/>
      <c r="D331" s="148"/>
    </row>
    <row r="332" spans="1:4">
      <c r="A332" s="147"/>
      <c r="B332" s="148"/>
      <c r="C332" s="148"/>
      <c r="D332" s="148"/>
    </row>
    <row r="333" spans="1:4">
      <c r="A333" s="147"/>
      <c r="B333" s="148"/>
      <c r="C333" s="148"/>
      <c r="D333" s="148"/>
    </row>
    <row r="334" spans="1:4">
      <c r="A334" s="147"/>
      <c r="B334" s="148"/>
      <c r="C334" s="148"/>
      <c r="D334" s="148"/>
    </row>
    <row r="335" spans="1:4">
      <c r="A335" s="147"/>
      <c r="B335" s="148"/>
      <c r="C335" s="148"/>
      <c r="D335" s="148"/>
    </row>
    <row r="336" spans="1:4">
      <c r="A336" s="147"/>
      <c r="B336" s="148"/>
      <c r="C336" s="148"/>
      <c r="D336" s="148"/>
    </row>
    <row r="337" spans="1:4">
      <c r="A337" s="147"/>
      <c r="B337" s="148"/>
      <c r="C337" s="148"/>
      <c r="D337" s="148"/>
    </row>
    <row r="338" spans="1:4">
      <c r="A338" s="147"/>
      <c r="B338" s="148"/>
      <c r="C338" s="148"/>
      <c r="D338" s="148"/>
    </row>
    <row r="339" spans="1:4">
      <c r="A339" s="147"/>
      <c r="B339" s="148"/>
      <c r="C339" s="148"/>
      <c r="D339" s="148"/>
    </row>
    <row r="340" spans="1:4">
      <c r="A340" s="147"/>
      <c r="B340" s="148"/>
      <c r="C340" s="148"/>
      <c r="D340" s="148"/>
    </row>
    <row r="341" spans="1:4">
      <c r="A341" s="147"/>
      <c r="B341" s="148"/>
      <c r="C341" s="148"/>
      <c r="D341" s="148"/>
    </row>
    <row r="342" spans="1:4">
      <c r="A342" s="147"/>
      <c r="B342" s="148"/>
      <c r="C342" s="148"/>
      <c r="D342" s="148"/>
    </row>
    <row r="343" spans="1:4">
      <c r="A343" s="147"/>
      <c r="B343" s="148"/>
      <c r="C343" s="148"/>
      <c r="D343" s="148"/>
    </row>
    <row r="344" spans="1:4">
      <c r="A344" s="147"/>
      <c r="B344" s="148"/>
      <c r="C344" s="148"/>
      <c r="D344" s="148"/>
    </row>
    <row r="345" spans="1:4">
      <c r="A345" s="147"/>
      <c r="B345" s="148"/>
      <c r="C345" s="148"/>
      <c r="D345" s="148"/>
    </row>
    <row r="346" spans="1:4">
      <c r="A346" s="147"/>
      <c r="B346" s="148"/>
      <c r="C346" s="148"/>
      <c r="D346" s="148"/>
    </row>
    <row r="347" spans="1:4">
      <c r="A347" s="147"/>
      <c r="B347" s="148"/>
      <c r="C347" s="148"/>
      <c r="D347" s="148"/>
    </row>
    <row r="348" spans="1:4">
      <c r="A348" s="147"/>
      <c r="B348" s="148"/>
      <c r="C348" s="148"/>
      <c r="D348" s="148"/>
    </row>
    <row r="349" spans="1:4">
      <c r="A349" s="147"/>
      <c r="B349" s="148"/>
      <c r="C349" s="148"/>
      <c r="D349" s="148"/>
    </row>
    <row r="350" spans="1:4">
      <c r="A350" s="147"/>
      <c r="B350" s="148"/>
      <c r="C350" s="148"/>
      <c r="D350" s="148"/>
    </row>
    <row r="351" spans="1:4">
      <c r="A351" s="147"/>
      <c r="B351" s="148"/>
      <c r="C351" s="148"/>
      <c r="D351" s="148"/>
    </row>
    <row r="352" spans="1:4">
      <c r="A352" s="147"/>
      <c r="B352" s="148"/>
      <c r="C352" s="148"/>
      <c r="D352" s="148"/>
    </row>
    <row r="353" spans="1:4">
      <c r="A353" s="147"/>
      <c r="B353" s="148"/>
      <c r="C353" s="148"/>
      <c r="D353" s="148"/>
    </row>
    <row r="354" spans="1:4">
      <c r="A354" s="147"/>
      <c r="B354" s="148"/>
      <c r="C354" s="148"/>
      <c r="D354" s="148"/>
    </row>
    <row r="355" spans="1:4">
      <c r="A355" s="147"/>
      <c r="B355" s="148"/>
      <c r="C355" s="148"/>
      <c r="D355" s="148"/>
    </row>
    <row r="356" spans="1:4">
      <c r="A356" s="147"/>
      <c r="B356" s="148"/>
      <c r="C356" s="148"/>
      <c r="D356" s="148"/>
    </row>
    <row r="357" spans="1:4">
      <c r="A357" s="147"/>
      <c r="B357" s="148"/>
      <c r="C357" s="148"/>
      <c r="D357" s="148"/>
    </row>
    <row r="358" spans="1:4">
      <c r="A358" s="147"/>
      <c r="B358" s="148"/>
      <c r="C358" s="148"/>
      <c r="D358" s="148"/>
    </row>
    <row r="359" spans="1:4">
      <c r="A359" s="147"/>
      <c r="B359" s="148"/>
      <c r="C359" s="148"/>
      <c r="D359" s="148"/>
    </row>
    <row r="360" spans="1:4">
      <c r="A360" s="147"/>
      <c r="B360" s="148"/>
      <c r="C360" s="148"/>
      <c r="D360" s="148"/>
    </row>
    <row r="361" spans="1:4">
      <c r="A361" s="147"/>
      <c r="B361" s="148"/>
      <c r="C361" s="148"/>
      <c r="D361" s="148"/>
    </row>
    <row r="362" spans="1:4">
      <c r="A362" s="147"/>
      <c r="B362" s="148"/>
      <c r="C362" s="148"/>
      <c r="D362" s="148"/>
    </row>
    <row r="363" spans="1:4">
      <c r="A363" s="147"/>
      <c r="B363" s="148"/>
      <c r="C363" s="148"/>
      <c r="D363" s="148"/>
    </row>
    <row r="364" spans="1:4">
      <c r="A364" s="147"/>
      <c r="B364" s="148"/>
      <c r="C364" s="148"/>
      <c r="D364" s="148"/>
    </row>
    <row r="365" spans="1:4">
      <c r="A365" s="147"/>
      <c r="B365" s="148"/>
      <c r="C365" s="148"/>
      <c r="D365" s="148"/>
    </row>
    <row r="366" spans="1:4">
      <c r="A366" s="147"/>
      <c r="B366" s="148"/>
      <c r="C366" s="148"/>
      <c r="D366" s="148"/>
    </row>
    <row r="367" spans="1:4">
      <c r="A367" s="147"/>
      <c r="B367" s="148"/>
      <c r="C367" s="148"/>
      <c r="D367" s="148"/>
    </row>
    <row r="368" spans="1:4">
      <c r="A368" s="147"/>
      <c r="B368" s="148"/>
      <c r="C368" s="148"/>
      <c r="D368" s="148"/>
    </row>
    <row r="369" spans="1:4">
      <c r="A369" s="147"/>
      <c r="B369" s="148"/>
      <c r="C369" s="148"/>
      <c r="D369" s="148"/>
    </row>
    <row r="370" spans="1:4">
      <c r="A370" s="147"/>
      <c r="B370" s="148"/>
      <c r="C370" s="148"/>
      <c r="D370" s="148"/>
    </row>
    <row r="371" spans="1:4">
      <c r="A371" s="147"/>
      <c r="B371" s="148"/>
      <c r="C371" s="148"/>
      <c r="D371" s="148"/>
    </row>
    <row r="372" spans="1:4">
      <c r="A372" s="147"/>
      <c r="B372" s="148"/>
      <c r="C372" s="148"/>
      <c r="D372" s="148"/>
    </row>
    <row r="373" spans="1:4">
      <c r="A373" s="147"/>
      <c r="B373" s="148"/>
      <c r="C373" s="148"/>
      <c r="D373" s="148"/>
    </row>
    <row r="374" spans="1:4">
      <c r="A374" s="147"/>
      <c r="B374" s="148"/>
      <c r="C374" s="148"/>
      <c r="D374" s="148"/>
    </row>
    <row r="375" spans="1:4">
      <c r="A375" s="147"/>
      <c r="B375" s="148"/>
      <c r="C375" s="148"/>
      <c r="D375" s="148"/>
    </row>
    <row r="376" spans="1:4">
      <c r="A376" s="147"/>
      <c r="B376" s="148"/>
      <c r="C376" s="148"/>
      <c r="D376" s="148"/>
    </row>
    <row r="377" spans="1:4">
      <c r="A377" s="147"/>
      <c r="B377" s="148"/>
      <c r="C377" s="148"/>
      <c r="D377" s="148"/>
    </row>
    <row r="378" spans="1:4">
      <c r="A378" s="147"/>
      <c r="B378" s="148"/>
      <c r="C378" s="148"/>
      <c r="D378" s="148"/>
    </row>
    <row r="379" spans="1:4">
      <c r="A379" s="147"/>
      <c r="B379" s="148"/>
      <c r="C379" s="148"/>
      <c r="D379" s="148"/>
    </row>
    <row r="380" spans="1:4">
      <c r="A380" s="147"/>
      <c r="B380" s="148"/>
      <c r="C380" s="148"/>
      <c r="D380" s="148"/>
    </row>
    <row r="381" spans="1:4">
      <c r="A381" s="147"/>
      <c r="B381" s="148"/>
      <c r="C381" s="148"/>
      <c r="D381" s="148"/>
    </row>
    <row r="382" spans="1:4">
      <c r="A382" s="147"/>
      <c r="B382" s="148"/>
      <c r="C382" s="148"/>
      <c r="D382" s="148"/>
    </row>
    <row r="383" spans="1:4">
      <c r="A383" s="147"/>
      <c r="B383" s="148"/>
      <c r="C383" s="148"/>
      <c r="D383" s="148"/>
    </row>
    <row r="384" spans="1:4">
      <c r="A384" s="147"/>
      <c r="B384" s="148"/>
      <c r="C384" s="148"/>
      <c r="D384" s="148"/>
    </row>
    <row r="385" spans="1:4">
      <c r="A385" s="147"/>
      <c r="B385" s="148"/>
      <c r="C385" s="148"/>
      <c r="D385" s="148"/>
    </row>
    <row r="386" spans="1:4">
      <c r="A386" s="147"/>
      <c r="B386" s="148"/>
      <c r="C386" s="148"/>
      <c r="D386" s="148"/>
    </row>
    <row r="387" spans="1:4">
      <c r="A387" s="147"/>
      <c r="B387" s="148"/>
      <c r="C387" s="148"/>
      <c r="D387" s="148"/>
    </row>
    <row r="388" spans="1:4">
      <c r="A388" s="147"/>
      <c r="B388" s="148"/>
      <c r="C388" s="148"/>
      <c r="D388" s="148"/>
    </row>
    <row r="389" spans="1:4">
      <c r="A389" s="147"/>
      <c r="B389" s="148"/>
      <c r="C389" s="148"/>
      <c r="D389" s="148"/>
    </row>
    <row r="390" spans="1:4">
      <c r="A390" s="147"/>
      <c r="B390" s="148"/>
      <c r="C390" s="148"/>
      <c r="D390" s="148"/>
    </row>
    <row r="391" spans="1:4">
      <c r="A391" s="147"/>
      <c r="B391" s="148"/>
      <c r="C391" s="148"/>
      <c r="D391" s="148"/>
    </row>
    <row r="392" spans="1:4">
      <c r="A392" s="147"/>
      <c r="B392" s="148"/>
      <c r="C392" s="148"/>
      <c r="D392" s="148"/>
    </row>
    <row r="393" spans="1:4">
      <c r="A393" s="147"/>
      <c r="B393" s="148"/>
      <c r="C393" s="148"/>
      <c r="D393" s="148"/>
    </row>
    <row r="394" spans="1:4">
      <c r="A394" s="147"/>
      <c r="B394" s="148"/>
      <c r="C394" s="148"/>
      <c r="D394" s="148"/>
    </row>
    <row r="395" spans="1:4">
      <c r="A395" s="147"/>
      <c r="B395" s="148"/>
      <c r="C395" s="148"/>
      <c r="D395" s="148"/>
    </row>
    <row r="396" spans="1:4">
      <c r="A396" s="147"/>
      <c r="B396" s="148"/>
      <c r="C396" s="148"/>
      <c r="D396" s="148"/>
    </row>
    <row r="397" spans="1:4">
      <c r="A397" s="147"/>
      <c r="B397" s="148"/>
      <c r="C397" s="148"/>
      <c r="D397" s="148"/>
    </row>
    <row r="398" spans="1:4">
      <c r="A398" s="147"/>
      <c r="B398" s="148"/>
      <c r="C398" s="148"/>
      <c r="D398" s="148"/>
    </row>
    <row r="399" spans="1:4">
      <c r="A399" s="147"/>
      <c r="B399" s="148"/>
      <c r="C399" s="148"/>
      <c r="D399" s="148"/>
    </row>
    <row r="400" spans="1:4">
      <c r="A400" s="147"/>
      <c r="B400" s="148"/>
      <c r="C400" s="148"/>
      <c r="D400" s="148"/>
    </row>
    <row r="401" spans="1:4">
      <c r="A401" s="147"/>
      <c r="B401" s="148"/>
      <c r="C401" s="148"/>
      <c r="D401" s="148"/>
    </row>
    <row r="402" spans="1:4">
      <c r="A402" s="147"/>
      <c r="B402" s="148"/>
      <c r="C402" s="148"/>
      <c r="D402" s="148"/>
    </row>
  </sheetData>
  <sheetProtection algorithmName="SHA-512" hashValue="vPgY1SSmBUc03hx3CHwwKLjEHFthx8gLhYdjJn1hDX9flJyRWmWMZlUfszKWI+wgiW+rX3KfXiyosUJzcu83Fw==" saltValue="thNiY4VujW8b7ry1Ze8W0A==" spinCount="100000" sheet="1" objects="1" scenarios="1"/>
  <mergeCells count="248">
    <mergeCell ref="P236:Q236"/>
    <mergeCell ref="P235:Q235"/>
    <mergeCell ref="P234:Q234"/>
    <mergeCell ref="P237:Q237"/>
    <mergeCell ref="B5:P5"/>
    <mergeCell ref="B7:P7"/>
    <mergeCell ref="A8:A9"/>
    <mergeCell ref="B8:B9"/>
    <mergeCell ref="C8:C9"/>
    <mergeCell ref="D8:D9"/>
    <mergeCell ref="E8:E9"/>
    <mergeCell ref="F8:F9"/>
    <mergeCell ref="G8:G9"/>
    <mergeCell ref="Q8:Q9"/>
    <mergeCell ref="A20:H20"/>
    <mergeCell ref="B22:P22"/>
    <mergeCell ref="A23:A24"/>
    <mergeCell ref="B23:B24"/>
    <mergeCell ref="C23:C24"/>
    <mergeCell ref="D23:D24"/>
    <mergeCell ref="E23:E24"/>
    <mergeCell ref="N23:O23"/>
    <mergeCell ref="P23:P24"/>
    <mergeCell ref="Q23:Q24"/>
    <mergeCell ref="R8:S8"/>
    <mergeCell ref="A11:H11"/>
    <mergeCell ref="B13:P13"/>
    <mergeCell ref="A14:A15"/>
    <mergeCell ref="B14:B15"/>
    <mergeCell ref="C14:C15"/>
    <mergeCell ref="D14:D15"/>
    <mergeCell ref="E14:E15"/>
    <mergeCell ref="F14:F15"/>
    <mergeCell ref="H8:H9"/>
    <mergeCell ref="I8:J8"/>
    <mergeCell ref="K8:K9"/>
    <mergeCell ref="L8:M8"/>
    <mergeCell ref="N8:O8"/>
    <mergeCell ref="P8:P9"/>
    <mergeCell ref="P14:P15"/>
    <mergeCell ref="Q14:Q15"/>
    <mergeCell ref="R14:S14"/>
    <mergeCell ref="G14:G15"/>
    <mergeCell ref="H14:H15"/>
    <mergeCell ref="I14:J14"/>
    <mergeCell ref="K14:K15"/>
    <mergeCell ref="L14:M14"/>
    <mergeCell ref="N14:O14"/>
    <mergeCell ref="R23:S23"/>
    <mergeCell ref="A28:H28"/>
    <mergeCell ref="B30:P30"/>
    <mergeCell ref="F23:F24"/>
    <mergeCell ref="G23:G24"/>
    <mergeCell ref="H23:H24"/>
    <mergeCell ref="I23:J23"/>
    <mergeCell ref="K23:K24"/>
    <mergeCell ref="L23:M23"/>
    <mergeCell ref="P31:P32"/>
    <mergeCell ref="Q31:Q32"/>
    <mergeCell ref="R31:S31"/>
    <mergeCell ref="A36:H36"/>
    <mergeCell ref="B38:P38"/>
    <mergeCell ref="A39:A40"/>
    <mergeCell ref="B39:B40"/>
    <mergeCell ref="C39:C40"/>
    <mergeCell ref="D39:D40"/>
    <mergeCell ref="E39:E40"/>
    <mergeCell ref="G31:G32"/>
    <mergeCell ref="H31:H32"/>
    <mergeCell ref="I31:J31"/>
    <mergeCell ref="K31:K32"/>
    <mergeCell ref="L31:M31"/>
    <mergeCell ref="N31:O31"/>
    <mergeCell ref="A31:A32"/>
    <mergeCell ref="B31:B32"/>
    <mergeCell ref="C31:C32"/>
    <mergeCell ref="D31:D32"/>
    <mergeCell ref="E31:E32"/>
    <mergeCell ref="F31:F32"/>
    <mergeCell ref="N39:O39"/>
    <mergeCell ref="P39:P40"/>
    <mergeCell ref="Q39:Q40"/>
    <mergeCell ref="R39:S39"/>
    <mergeCell ref="B41:O41"/>
    <mergeCell ref="B46:O46"/>
    <mergeCell ref="F39:F40"/>
    <mergeCell ref="G39:G40"/>
    <mergeCell ref="H39:H40"/>
    <mergeCell ref="I39:J39"/>
    <mergeCell ref="K39:K40"/>
    <mergeCell ref="L39:M39"/>
    <mergeCell ref="B49:O49"/>
    <mergeCell ref="A56:H56"/>
    <mergeCell ref="B58:P58"/>
    <mergeCell ref="B60:P60"/>
    <mergeCell ref="A61:A62"/>
    <mergeCell ref="B61:B62"/>
    <mergeCell ref="C61:C62"/>
    <mergeCell ref="D61:D62"/>
    <mergeCell ref="E61:E62"/>
    <mergeCell ref="F61:F62"/>
    <mergeCell ref="P61:P62"/>
    <mergeCell ref="Q61:Q62"/>
    <mergeCell ref="R61:S61"/>
    <mergeCell ref="A64:H64"/>
    <mergeCell ref="B66:P66"/>
    <mergeCell ref="A67:A68"/>
    <mergeCell ref="B67:B68"/>
    <mergeCell ref="C67:C68"/>
    <mergeCell ref="D67:D68"/>
    <mergeCell ref="E67:E68"/>
    <mergeCell ref="G61:G62"/>
    <mergeCell ref="H61:H62"/>
    <mergeCell ref="I61:J61"/>
    <mergeCell ref="K61:K62"/>
    <mergeCell ref="L61:M61"/>
    <mergeCell ref="N61:O61"/>
    <mergeCell ref="N67:O67"/>
    <mergeCell ref="P67:P68"/>
    <mergeCell ref="Q67:Q68"/>
    <mergeCell ref="R67:S67"/>
    <mergeCell ref="A73:H73"/>
    <mergeCell ref="B75:P75"/>
    <mergeCell ref="F67:F68"/>
    <mergeCell ref="G67:G68"/>
    <mergeCell ref="H67:H68"/>
    <mergeCell ref="I67:J67"/>
    <mergeCell ref="K67:K68"/>
    <mergeCell ref="L67:M67"/>
    <mergeCell ref="P76:P77"/>
    <mergeCell ref="Q76:Q77"/>
    <mergeCell ref="R76:S76"/>
    <mergeCell ref="A81:H81"/>
    <mergeCell ref="B83:P83"/>
    <mergeCell ref="A84:A85"/>
    <mergeCell ref="B84:B85"/>
    <mergeCell ref="C84:C85"/>
    <mergeCell ref="D84:D85"/>
    <mergeCell ref="E84:E85"/>
    <mergeCell ref="G76:G77"/>
    <mergeCell ref="H76:H77"/>
    <mergeCell ref="I76:J76"/>
    <mergeCell ref="K76:K77"/>
    <mergeCell ref="L76:M76"/>
    <mergeCell ref="N76:O76"/>
    <mergeCell ref="A76:A77"/>
    <mergeCell ref="B76:B77"/>
    <mergeCell ref="C76:C77"/>
    <mergeCell ref="D76:D77"/>
    <mergeCell ref="E76:E77"/>
    <mergeCell ref="F76:F77"/>
    <mergeCell ref="R84:S84"/>
    <mergeCell ref="Q84:Q85"/>
    <mergeCell ref="A89:H89"/>
    <mergeCell ref="B91:P91"/>
    <mergeCell ref="F84:F85"/>
    <mergeCell ref="G84:G85"/>
    <mergeCell ref="H84:H85"/>
    <mergeCell ref="I84:J84"/>
    <mergeCell ref="K84:K85"/>
    <mergeCell ref="L84:M84"/>
    <mergeCell ref="A92:A93"/>
    <mergeCell ref="B92:B93"/>
    <mergeCell ref="C92:C93"/>
    <mergeCell ref="D92:D93"/>
    <mergeCell ref="E92:E93"/>
    <mergeCell ref="F92:F93"/>
    <mergeCell ref="N84:O84"/>
    <mergeCell ref="P84:P85"/>
    <mergeCell ref="P92:P93"/>
    <mergeCell ref="Q92:Q93"/>
    <mergeCell ref="R92:S92"/>
    <mergeCell ref="B94:P94"/>
    <mergeCell ref="B101:P101"/>
    <mergeCell ref="B104:P104"/>
    <mergeCell ref="G92:G93"/>
    <mergeCell ref="H92:H93"/>
    <mergeCell ref="I92:J92"/>
    <mergeCell ref="K92:K93"/>
    <mergeCell ref="L92:M92"/>
    <mergeCell ref="N92:O92"/>
    <mergeCell ref="B108:P108"/>
    <mergeCell ref="A109:H109"/>
    <mergeCell ref="B111:P111"/>
    <mergeCell ref="A112:A113"/>
    <mergeCell ref="B112:B113"/>
    <mergeCell ref="C112:C113"/>
    <mergeCell ref="D112:D113"/>
    <mergeCell ref="E112:E113"/>
    <mergeCell ref="F112:F113"/>
    <mergeCell ref="G112:G113"/>
    <mergeCell ref="Q112:Q113"/>
    <mergeCell ref="R112:S112"/>
    <mergeCell ref="A165:H165"/>
    <mergeCell ref="B167:P167"/>
    <mergeCell ref="A168:A169"/>
    <mergeCell ref="B168:B169"/>
    <mergeCell ref="C168:C169"/>
    <mergeCell ref="D168:D169"/>
    <mergeCell ref="E168:E169"/>
    <mergeCell ref="F168:F169"/>
    <mergeCell ref="H112:H113"/>
    <mergeCell ref="I112:J112"/>
    <mergeCell ref="K112:K113"/>
    <mergeCell ref="L112:M112"/>
    <mergeCell ref="N112:O112"/>
    <mergeCell ref="P112:P113"/>
    <mergeCell ref="P168:P169"/>
    <mergeCell ref="Q168:Q169"/>
    <mergeCell ref="R168:S168"/>
    <mergeCell ref="A198:H198"/>
    <mergeCell ref="B200:P200"/>
    <mergeCell ref="A201:A202"/>
    <mergeCell ref="B201:B202"/>
    <mergeCell ref="C201:C202"/>
    <mergeCell ref="D201:D202"/>
    <mergeCell ref="E201:E202"/>
    <mergeCell ref="G168:G169"/>
    <mergeCell ref="H168:H169"/>
    <mergeCell ref="I168:J168"/>
    <mergeCell ref="K168:K169"/>
    <mergeCell ref="L168:M168"/>
    <mergeCell ref="N168:O168"/>
    <mergeCell ref="N201:O201"/>
    <mergeCell ref="P201:P202"/>
    <mergeCell ref="Q201:Q202"/>
    <mergeCell ref="R201:S201"/>
    <mergeCell ref="A230:H230"/>
    <mergeCell ref="A232:H232"/>
    <mergeCell ref="F201:F202"/>
    <mergeCell ref="G201:G202"/>
    <mergeCell ref="H201:H202"/>
    <mergeCell ref="I201:J201"/>
    <mergeCell ref="K201:K202"/>
    <mergeCell ref="L201:M201"/>
    <mergeCell ref="U92:V92"/>
    <mergeCell ref="U112:V112"/>
    <mergeCell ref="U168:V168"/>
    <mergeCell ref="U201:V201"/>
    <mergeCell ref="U8:V8"/>
    <mergeCell ref="U14:V14"/>
    <mergeCell ref="U23:V23"/>
    <mergeCell ref="U31:V31"/>
    <mergeCell ref="U39:V39"/>
    <mergeCell ref="U61:V61"/>
    <mergeCell ref="U67:V67"/>
    <mergeCell ref="U76:V76"/>
    <mergeCell ref="U84:V84"/>
  </mergeCells>
  <phoneticPr fontId="4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F0D73-C0DC-4A7C-94C4-58D2759F9022}">
  <dimension ref="A1:S421"/>
  <sheetViews>
    <sheetView topLeftCell="B22" zoomScale="70" zoomScaleNormal="70" workbookViewId="0">
      <selection activeCell="C49" sqref="C49:C50"/>
    </sheetView>
  </sheetViews>
  <sheetFormatPr defaultColWidth="8.6640625" defaultRowHeight="15"/>
  <cols>
    <col min="1" max="1" width="13.5546875" style="31" customWidth="1"/>
    <col min="2" max="2" width="19.5546875" style="31" customWidth="1"/>
    <col min="3" max="3" width="14.6640625" style="31" customWidth="1"/>
    <col min="4" max="7" width="8.6640625" style="31"/>
    <col min="8" max="8" width="16.6640625" style="31" customWidth="1"/>
    <col min="9" max="15" width="12.5546875" style="31" customWidth="1"/>
    <col min="16" max="17" width="11.6640625" style="33" customWidth="1"/>
    <col min="18" max="19" width="22.5546875" style="31" customWidth="1"/>
    <col min="20" max="16384" width="8.6640625" style="31"/>
  </cols>
  <sheetData>
    <row r="1" spans="1:6" ht="21">
      <c r="A1" s="29" t="s">
        <v>338</v>
      </c>
      <c r="B1" s="30"/>
      <c r="C1" s="30"/>
      <c r="E1" s="32"/>
    </row>
    <row r="2" spans="1:6" ht="15.6">
      <c r="A2" s="34" t="s">
        <v>339</v>
      </c>
      <c r="B2" s="30"/>
      <c r="C2" s="30"/>
      <c r="E2" s="32"/>
    </row>
    <row r="3" spans="1:6">
      <c r="A3" s="30"/>
      <c r="B3" s="30"/>
      <c r="C3" s="30"/>
      <c r="E3" s="32"/>
    </row>
    <row r="4" spans="1:6">
      <c r="A4" s="31" t="s">
        <v>340</v>
      </c>
      <c r="B4" s="30"/>
      <c r="C4" s="30"/>
      <c r="D4" s="30"/>
      <c r="F4" s="32"/>
    </row>
    <row r="5" spans="1:6">
      <c r="A5" s="31" t="s">
        <v>341</v>
      </c>
      <c r="B5" s="30"/>
      <c r="C5" s="30"/>
      <c r="D5" s="30"/>
      <c r="F5" s="32"/>
    </row>
    <row r="6" spans="1:6">
      <c r="A6" s="31" t="s">
        <v>342</v>
      </c>
      <c r="B6" s="30"/>
      <c r="C6" s="30"/>
      <c r="D6" s="30"/>
      <c r="F6" s="32"/>
    </row>
    <row r="7" spans="1:6">
      <c r="A7" s="267" t="s">
        <v>343</v>
      </c>
      <c r="B7" s="268"/>
      <c r="C7" s="267"/>
      <c r="D7" s="267"/>
      <c r="E7" s="267"/>
      <c r="F7" s="267"/>
    </row>
    <row r="8" spans="1:6">
      <c r="A8" s="30"/>
      <c r="B8" s="30"/>
      <c r="C8" s="30"/>
      <c r="E8" s="32"/>
    </row>
    <row r="9" spans="1:6" ht="15.6">
      <c r="A9" s="35" t="s">
        <v>344</v>
      </c>
      <c r="B9" s="30"/>
      <c r="C9" s="30"/>
      <c r="E9" s="32"/>
    </row>
    <row r="10" spans="1:6" ht="15.6">
      <c r="A10" s="36" t="s">
        <v>345</v>
      </c>
      <c r="B10" s="30"/>
      <c r="C10" s="30"/>
      <c r="E10" s="32"/>
    </row>
    <row r="11" spans="1:6" ht="15.6">
      <c r="A11" s="31" t="s">
        <v>346</v>
      </c>
      <c r="B11" s="30"/>
      <c r="C11" s="30"/>
      <c r="E11" s="32"/>
    </row>
    <row r="12" spans="1:6" ht="15.6">
      <c r="A12" s="31" t="s">
        <v>347</v>
      </c>
      <c r="B12" s="30"/>
      <c r="C12" s="30"/>
      <c r="E12" s="32"/>
    </row>
    <row r="13" spans="1:6" ht="15.6">
      <c r="A13" s="31" t="s">
        <v>348</v>
      </c>
      <c r="B13" s="30"/>
      <c r="C13" s="30"/>
      <c r="E13" s="32"/>
    </row>
    <row r="14" spans="1:6" ht="15.6">
      <c r="A14" s="31" t="s">
        <v>349</v>
      </c>
      <c r="B14" s="30"/>
      <c r="C14" s="30"/>
      <c r="E14" s="32"/>
    </row>
    <row r="15" spans="1:6" ht="15.6">
      <c r="A15" s="31" t="s">
        <v>350</v>
      </c>
      <c r="B15" s="30"/>
      <c r="C15" s="30"/>
      <c r="E15" s="32"/>
    </row>
    <row r="16" spans="1:6" ht="15.6">
      <c r="A16" s="31" t="s">
        <v>351</v>
      </c>
      <c r="B16" s="30"/>
      <c r="C16" s="30"/>
      <c r="E16" s="32"/>
    </row>
    <row r="17" spans="1:5" ht="15.6">
      <c r="A17" s="31" t="s">
        <v>352</v>
      </c>
      <c r="B17" s="30"/>
      <c r="C17" s="30"/>
      <c r="E17" s="32"/>
    </row>
    <row r="18" spans="1:5" ht="15.6">
      <c r="A18" s="31" t="s">
        <v>353</v>
      </c>
      <c r="B18" s="30"/>
      <c r="C18" s="30"/>
      <c r="E18" s="32"/>
    </row>
    <row r="19" spans="1:5" ht="15.6">
      <c r="A19" s="31" t="s">
        <v>354</v>
      </c>
      <c r="B19" s="30"/>
      <c r="C19" s="30"/>
      <c r="E19" s="32"/>
    </row>
    <row r="20" spans="1:5">
      <c r="A20" s="30"/>
      <c r="B20" s="30"/>
      <c r="C20" s="30"/>
      <c r="E20" s="32"/>
    </row>
    <row r="21" spans="1:5" ht="15.6">
      <c r="A21" s="36" t="s">
        <v>355</v>
      </c>
      <c r="B21" s="30"/>
      <c r="C21" s="30"/>
      <c r="E21" s="32"/>
    </row>
    <row r="22" spans="1:5" ht="15.6">
      <c r="A22" s="31" t="s">
        <v>356</v>
      </c>
      <c r="B22" s="30"/>
      <c r="C22" s="30"/>
      <c r="E22" s="32"/>
    </row>
    <row r="23" spans="1:5" ht="15.6">
      <c r="A23" s="31" t="s">
        <v>357</v>
      </c>
      <c r="B23" s="30"/>
      <c r="C23" s="30"/>
      <c r="E23" s="32"/>
    </row>
    <row r="24" spans="1:5" ht="15.6">
      <c r="A24" s="31" t="s">
        <v>358</v>
      </c>
      <c r="B24" s="30"/>
      <c r="C24" s="30"/>
      <c r="E24" s="32"/>
    </row>
    <row r="25" spans="1:5" ht="15.6">
      <c r="A25" s="31" t="s">
        <v>359</v>
      </c>
      <c r="B25" s="30"/>
      <c r="C25" s="30"/>
      <c r="E25" s="32"/>
    </row>
    <row r="26" spans="1:5" ht="15.6">
      <c r="A26" s="31" t="s">
        <v>360</v>
      </c>
      <c r="B26" s="30"/>
      <c r="C26" s="30"/>
      <c r="E26" s="32"/>
    </row>
    <row r="27" spans="1:5" ht="15.6">
      <c r="A27" s="37" t="s">
        <v>361</v>
      </c>
      <c r="B27" s="30"/>
      <c r="C27" s="30"/>
      <c r="E27" s="32"/>
    </row>
    <row r="28" spans="1:5" ht="15.6">
      <c r="A28" s="31" t="s">
        <v>362</v>
      </c>
      <c r="B28" s="30"/>
      <c r="C28" s="30"/>
      <c r="E28" s="32"/>
    </row>
    <row r="29" spans="1:5" ht="15.6">
      <c r="A29" s="31" t="s">
        <v>363</v>
      </c>
      <c r="B29" s="30"/>
      <c r="C29" s="30"/>
      <c r="E29" s="32"/>
    </row>
    <row r="30" spans="1:5">
      <c r="A30" s="30"/>
      <c r="B30" s="30"/>
      <c r="C30" s="30"/>
      <c r="E30" s="32"/>
    </row>
    <row r="31" spans="1:5" ht="15.6">
      <c r="A31" s="36" t="s">
        <v>364</v>
      </c>
      <c r="B31" s="30"/>
      <c r="C31" s="30"/>
      <c r="E31" s="32"/>
    </row>
    <row r="32" spans="1:5" ht="15.6">
      <c r="A32" s="37" t="s">
        <v>365</v>
      </c>
      <c r="B32" s="30"/>
      <c r="C32" s="30"/>
      <c r="E32" s="32"/>
    </row>
    <row r="33" spans="1:17" ht="15.6">
      <c r="A33" s="37" t="s">
        <v>366</v>
      </c>
      <c r="B33" s="30"/>
      <c r="C33" s="30"/>
      <c r="E33" s="32"/>
    </row>
    <row r="34" spans="1:17" ht="15.6">
      <c r="A34" s="37" t="s">
        <v>367</v>
      </c>
      <c r="B34" s="30"/>
      <c r="C34" s="30"/>
      <c r="E34" s="32"/>
    </row>
    <row r="35" spans="1:17" ht="15.6">
      <c r="A35" s="37" t="s">
        <v>368</v>
      </c>
      <c r="B35" s="30"/>
      <c r="C35" s="30"/>
      <c r="E35" s="32"/>
    </row>
    <row r="36" spans="1:17" ht="15.6">
      <c r="A36" s="37"/>
      <c r="B36" s="30"/>
      <c r="C36" s="30"/>
      <c r="E36" s="32"/>
    </row>
    <row r="37" spans="1:17" ht="15.6">
      <c r="A37" s="38" t="s">
        <v>369</v>
      </c>
      <c r="B37" s="30"/>
      <c r="C37" s="30"/>
      <c r="E37" s="32"/>
    </row>
    <row r="38" spans="1:17" ht="15.6">
      <c r="A38" s="191" t="s">
        <v>370</v>
      </c>
      <c r="B38" s="30"/>
      <c r="C38" s="30"/>
      <c r="E38" s="32"/>
    </row>
    <row r="39" spans="1:17" ht="15.6">
      <c r="A39" s="31" t="s">
        <v>371</v>
      </c>
      <c r="B39" s="30"/>
      <c r="C39" s="30"/>
      <c r="E39" s="32"/>
    </row>
    <row r="40" spans="1:17" ht="15.6">
      <c r="A40" s="191" t="s">
        <v>372</v>
      </c>
      <c r="B40" s="30"/>
      <c r="C40" s="30"/>
      <c r="E40" s="32"/>
    </row>
    <row r="41" spans="1:17" ht="15.6">
      <c r="A41" s="37"/>
      <c r="B41" s="30"/>
      <c r="C41" s="30"/>
      <c r="E41" s="32"/>
    </row>
    <row r="42" spans="1:17" ht="15.6">
      <c r="A42" s="37"/>
      <c r="B42" s="30"/>
      <c r="C42" s="30"/>
      <c r="E42" s="32"/>
    </row>
    <row r="43" spans="1:17" ht="18">
      <c r="A43" s="39" t="s">
        <v>373</v>
      </c>
      <c r="B43" s="30"/>
      <c r="C43" s="30"/>
      <c r="E43" s="32"/>
    </row>
    <row r="44" spans="1:17" ht="18">
      <c r="A44" s="40"/>
      <c r="B44" s="41"/>
      <c r="C44" s="41"/>
      <c r="D44" s="42"/>
      <c r="E44" s="43"/>
    </row>
    <row r="45" spans="1:17" ht="15.6" thickBot="1"/>
    <row r="46" spans="1:17" ht="13.8" thickBot="1">
      <c r="A46" s="44" t="s">
        <v>1</v>
      </c>
      <c r="B46" s="271" t="s">
        <v>2</v>
      </c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4"/>
      <c r="Q46" s="46"/>
    </row>
    <row r="47" spans="1:17" ht="13.2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</row>
    <row r="48" spans="1:17" ht="13.2">
      <c r="A48" s="47"/>
      <c r="B48" s="258" t="s">
        <v>3</v>
      </c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98"/>
    </row>
    <row r="49" spans="1:19" ht="45" customHeight="1">
      <c r="A49" s="269" t="s">
        <v>4</v>
      </c>
      <c r="B49" s="265" t="s">
        <v>5</v>
      </c>
      <c r="C49" s="265" t="s">
        <v>6</v>
      </c>
      <c r="D49" s="265" t="s">
        <v>7</v>
      </c>
      <c r="E49" s="265" t="s">
        <v>8</v>
      </c>
      <c r="F49" s="265" t="s">
        <v>9</v>
      </c>
      <c r="G49" s="265" t="s">
        <v>10</v>
      </c>
      <c r="H49" s="265" t="s">
        <v>11</v>
      </c>
      <c r="I49" s="260" t="s">
        <v>12</v>
      </c>
      <c r="J49" s="261"/>
      <c r="K49" s="262" t="s">
        <v>13</v>
      </c>
      <c r="L49" s="260" t="s">
        <v>14</v>
      </c>
      <c r="M49" s="261"/>
      <c r="N49" s="260" t="s">
        <v>15</v>
      </c>
      <c r="O49" s="261"/>
      <c r="P49" s="256" t="s">
        <v>16</v>
      </c>
      <c r="Q49" s="256" t="s">
        <v>17</v>
      </c>
      <c r="R49" s="260" t="s">
        <v>18</v>
      </c>
      <c r="S49" s="261"/>
    </row>
    <row r="50" spans="1:19" ht="31.5" customHeight="1">
      <c r="A50" s="270"/>
      <c r="B50" s="266"/>
      <c r="C50" s="266"/>
      <c r="D50" s="266"/>
      <c r="E50" s="266"/>
      <c r="F50" s="266"/>
      <c r="G50" s="266"/>
      <c r="H50" s="266"/>
      <c r="I50" s="9" t="s">
        <v>20</v>
      </c>
      <c r="J50" s="9" t="s">
        <v>21</v>
      </c>
      <c r="K50" s="262"/>
      <c r="L50" s="9" t="s">
        <v>20</v>
      </c>
      <c r="M50" s="9" t="s">
        <v>22</v>
      </c>
      <c r="N50" s="9" t="s">
        <v>20</v>
      </c>
      <c r="O50" s="9" t="s">
        <v>22</v>
      </c>
      <c r="P50" s="256"/>
      <c r="Q50" s="256"/>
      <c r="R50" s="9" t="s">
        <v>20</v>
      </c>
      <c r="S50" s="48" t="s">
        <v>22</v>
      </c>
    </row>
    <row r="51" spans="1:19" ht="36">
      <c r="A51" s="2" t="s">
        <v>23</v>
      </c>
      <c r="B51" s="3" t="s">
        <v>24</v>
      </c>
      <c r="C51" s="4" t="s">
        <v>25</v>
      </c>
      <c r="D51" s="5" t="s">
        <v>26</v>
      </c>
      <c r="E51" s="5" t="s">
        <v>27</v>
      </c>
      <c r="F51" s="5" t="s">
        <v>28</v>
      </c>
      <c r="G51" s="4" t="s">
        <v>29</v>
      </c>
      <c r="H51" s="5" t="s">
        <v>30</v>
      </c>
      <c r="I51" s="6">
        <v>23.38</v>
      </c>
      <c r="J51" s="6">
        <f>ROUND(I51*1.22,2)</f>
        <v>28.52</v>
      </c>
      <c r="K51" s="7" t="s">
        <v>31</v>
      </c>
      <c r="L51" s="8">
        <f>ROUND(M51/1.22,2)</f>
        <v>16.079999999999998</v>
      </c>
      <c r="M51" s="8">
        <f>ROUND(O51/12,2)</f>
        <v>19.62</v>
      </c>
      <c r="N51" s="8">
        <f t="shared" ref="N51" si="0">ROUND(O51/1.22,2)</f>
        <v>192.96</v>
      </c>
      <c r="O51" s="8">
        <v>235.41</v>
      </c>
      <c r="P51" s="49">
        <v>1</v>
      </c>
      <c r="Q51" s="49">
        <v>12</v>
      </c>
      <c r="R51" s="6">
        <f>L51*P51*Q51</f>
        <v>192.95999999999998</v>
      </c>
      <c r="S51" s="6">
        <f>R51*1.22</f>
        <v>235.41119999999998</v>
      </c>
    </row>
    <row r="52" spans="1:19">
      <c r="A52" s="272" t="s">
        <v>32</v>
      </c>
      <c r="B52" s="272"/>
      <c r="C52" s="272"/>
      <c r="D52" s="272"/>
      <c r="E52" s="272"/>
      <c r="F52" s="272"/>
      <c r="G52" s="272"/>
      <c r="H52" s="272"/>
      <c r="I52" s="25"/>
      <c r="J52" s="26"/>
      <c r="K52" s="27"/>
      <c r="L52" s="27"/>
      <c r="M52" s="27"/>
      <c r="N52" s="27"/>
      <c r="O52" s="27"/>
      <c r="P52" s="84">
        <f>SUM(P51)</f>
        <v>1</v>
      </c>
      <c r="Q52" s="84"/>
      <c r="R52" s="28">
        <f>SUM(R51)</f>
        <v>192.95999999999998</v>
      </c>
      <c r="S52" s="28">
        <f>SUM(S51)</f>
        <v>235.41119999999998</v>
      </c>
    </row>
    <row r="54" spans="1:19" ht="13.2">
      <c r="A54" s="47"/>
      <c r="B54" s="258" t="s">
        <v>33</v>
      </c>
      <c r="C54" s="258"/>
      <c r="D54" s="258"/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98"/>
    </row>
    <row r="55" spans="1:19" ht="45" customHeight="1">
      <c r="A55" s="269" t="s">
        <v>4</v>
      </c>
      <c r="B55" s="265" t="s">
        <v>5</v>
      </c>
      <c r="C55" s="265" t="s">
        <v>6</v>
      </c>
      <c r="D55" s="265" t="s">
        <v>7</v>
      </c>
      <c r="E55" s="265" t="s">
        <v>8</v>
      </c>
      <c r="F55" s="265" t="s">
        <v>9</v>
      </c>
      <c r="G55" s="265" t="s">
        <v>10</v>
      </c>
      <c r="H55" s="265" t="s">
        <v>11</v>
      </c>
      <c r="I55" s="260" t="s">
        <v>34</v>
      </c>
      <c r="J55" s="261"/>
      <c r="K55" s="262" t="s">
        <v>35</v>
      </c>
      <c r="L55" s="260" t="s">
        <v>36</v>
      </c>
      <c r="M55" s="261"/>
      <c r="N55" s="260" t="s">
        <v>37</v>
      </c>
      <c r="O55" s="261"/>
      <c r="P55" s="256" t="s">
        <v>16</v>
      </c>
      <c r="Q55" s="256" t="s">
        <v>17</v>
      </c>
      <c r="R55" s="260" t="s">
        <v>18</v>
      </c>
      <c r="S55" s="261"/>
    </row>
    <row r="56" spans="1:19" ht="31.5" customHeight="1">
      <c r="A56" s="270"/>
      <c r="B56" s="266"/>
      <c r="C56" s="266"/>
      <c r="D56" s="266"/>
      <c r="E56" s="266"/>
      <c r="F56" s="266"/>
      <c r="G56" s="266"/>
      <c r="H56" s="266"/>
      <c r="I56" s="9" t="s">
        <v>20</v>
      </c>
      <c r="J56" s="9" t="s">
        <v>22</v>
      </c>
      <c r="K56" s="262"/>
      <c r="L56" s="9" t="s">
        <v>20</v>
      </c>
      <c r="M56" s="9" t="s">
        <v>22</v>
      </c>
      <c r="N56" s="9" t="s">
        <v>20</v>
      </c>
      <c r="O56" s="9" t="s">
        <v>22</v>
      </c>
      <c r="P56" s="256"/>
      <c r="Q56" s="256"/>
      <c r="R56" s="9" t="s">
        <v>20</v>
      </c>
      <c r="S56" s="48" t="s">
        <v>22</v>
      </c>
    </row>
    <row r="57" spans="1:19" ht="24">
      <c r="A57" s="2" t="s">
        <v>38</v>
      </c>
      <c r="B57" s="3" t="s">
        <v>39</v>
      </c>
      <c r="C57" s="5" t="s">
        <v>40</v>
      </c>
      <c r="D57" s="5" t="s">
        <v>26</v>
      </c>
      <c r="E57" s="5" t="s">
        <v>27</v>
      </c>
      <c r="F57" s="5" t="s">
        <v>41</v>
      </c>
      <c r="G57" s="4" t="s">
        <v>42</v>
      </c>
      <c r="H57" s="5" t="s">
        <v>43</v>
      </c>
      <c r="I57" s="6">
        <v>127</v>
      </c>
      <c r="J57" s="6">
        <f>ROUND(I57*1.22,2)</f>
        <v>154.94</v>
      </c>
      <c r="K57" s="7" t="s">
        <v>31</v>
      </c>
      <c r="L57" s="8">
        <f>ROUND(M57/1.22,2)</f>
        <v>79.099999999999994</v>
      </c>
      <c r="M57" s="8">
        <f>O57</f>
        <v>96.5</v>
      </c>
      <c r="N57" s="8">
        <f t="shared" ref="N57:N59" si="1">ROUND(O57/1.22,2)</f>
        <v>79.099999999999994</v>
      </c>
      <c r="O57" s="8">
        <v>96.5</v>
      </c>
      <c r="P57" s="49"/>
      <c r="Q57" s="107" t="s">
        <v>44</v>
      </c>
      <c r="R57" s="6">
        <f t="shared" ref="R57:R60" si="2">N57*P57</f>
        <v>0</v>
      </c>
      <c r="S57" s="6">
        <f t="shared" ref="S57:S60" si="3">R57*1.22</f>
        <v>0</v>
      </c>
    </row>
    <row r="58" spans="1:19" ht="24">
      <c r="A58" s="2" t="s">
        <v>45</v>
      </c>
      <c r="B58" s="3" t="s">
        <v>46</v>
      </c>
      <c r="C58" s="5" t="s">
        <v>40</v>
      </c>
      <c r="D58" s="5" t="s">
        <v>26</v>
      </c>
      <c r="E58" s="5" t="s">
        <v>27</v>
      </c>
      <c r="F58" s="5" t="s">
        <v>41</v>
      </c>
      <c r="G58" s="4" t="s">
        <v>42</v>
      </c>
      <c r="H58" s="5" t="s">
        <v>43</v>
      </c>
      <c r="I58" s="6">
        <v>57</v>
      </c>
      <c r="J58" s="6">
        <f>ROUND(I58*1.22,2)</f>
        <v>69.540000000000006</v>
      </c>
      <c r="K58" s="7" t="s">
        <v>31</v>
      </c>
      <c r="L58" s="8">
        <f t="shared" ref="L58:L59" si="4">ROUND(M58/1.22,2)</f>
        <v>33.17</v>
      </c>
      <c r="M58" s="8">
        <f>O58</f>
        <v>40.47</v>
      </c>
      <c r="N58" s="8">
        <f>ROUND(O58/1.22,2)</f>
        <v>33.17</v>
      </c>
      <c r="O58" s="8">
        <v>40.47</v>
      </c>
      <c r="P58" s="49"/>
      <c r="Q58" s="107" t="s">
        <v>44</v>
      </c>
      <c r="R58" s="6">
        <f>N58*P58</f>
        <v>0</v>
      </c>
      <c r="S58" s="6">
        <f t="shared" si="3"/>
        <v>0</v>
      </c>
    </row>
    <row r="59" spans="1:19" ht="24">
      <c r="A59" s="2" t="s">
        <v>47</v>
      </c>
      <c r="B59" s="3" t="s">
        <v>48</v>
      </c>
      <c r="C59" s="5" t="s">
        <v>40</v>
      </c>
      <c r="D59" s="5" t="s">
        <v>26</v>
      </c>
      <c r="E59" s="5" t="s">
        <v>27</v>
      </c>
      <c r="F59" s="5" t="s">
        <v>41</v>
      </c>
      <c r="G59" s="4" t="s">
        <v>42</v>
      </c>
      <c r="H59" s="5" t="s">
        <v>43</v>
      </c>
      <c r="I59" s="6">
        <v>49</v>
      </c>
      <c r="J59" s="6">
        <f>ROUND(I59*1.22,2)</f>
        <v>59.78</v>
      </c>
      <c r="K59" s="7" t="s">
        <v>31</v>
      </c>
      <c r="L59" s="8">
        <f t="shared" si="4"/>
        <v>30.44</v>
      </c>
      <c r="M59" s="8">
        <f>O59</f>
        <v>37.14</v>
      </c>
      <c r="N59" s="8">
        <f t="shared" si="1"/>
        <v>30.44</v>
      </c>
      <c r="O59" s="8">
        <v>37.14</v>
      </c>
      <c r="P59" s="49"/>
      <c r="Q59" s="107" t="s">
        <v>44</v>
      </c>
      <c r="R59" s="6">
        <f t="shared" si="2"/>
        <v>0</v>
      </c>
      <c r="S59" s="6">
        <f t="shared" si="3"/>
        <v>0</v>
      </c>
    </row>
    <row r="60" spans="1:19" ht="24">
      <c r="A60" s="2" t="s">
        <v>49</v>
      </c>
      <c r="B60" s="3" t="s">
        <v>50</v>
      </c>
      <c r="C60" s="5" t="s">
        <v>40</v>
      </c>
      <c r="D60" s="5" t="s">
        <v>26</v>
      </c>
      <c r="E60" s="5" t="s">
        <v>27</v>
      </c>
      <c r="F60" s="5" t="s">
        <v>41</v>
      </c>
      <c r="G60" s="4" t="s">
        <v>42</v>
      </c>
      <c r="H60" s="5" t="s">
        <v>43</v>
      </c>
      <c r="I60" s="6">
        <v>64</v>
      </c>
      <c r="J60" s="6">
        <f>ROUND(I60*1.22,2)</f>
        <v>78.08</v>
      </c>
      <c r="K60" s="7" t="s">
        <v>31</v>
      </c>
      <c r="L60" s="8">
        <f>ROUND(M60/1.22,2)</f>
        <v>45.03</v>
      </c>
      <c r="M60" s="8">
        <f>O60</f>
        <v>54.94</v>
      </c>
      <c r="N60" s="8">
        <f>ROUND(O60/1.22,2)</f>
        <v>45.03</v>
      </c>
      <c r="O60" s="8">
        <v>54.94</v>
      </c>
      <c r="P60" s="49"/>
      <c r="Q60" s="107" t="s">
        <v>44</v>
      </c>
      <c r="R60" s="6">
        <f t="shared" si="2"/>
        <v>0</v>
      </c>
      <c r="S60" s="6">
        <f t="shared" si="3"/>
        <v>0</v>
      </c>
    </row>
    <row r="61" spans="1:19">
      <c r="A61" s="272" t="s">
        <v>32</v>
      </c>
      <c r="B61" s="272"/>
      <c r="C61" s="272"/>
      <c r="D61" s="272"/>
      <c r="E61" s="272"/>
      <c r="F61" s="272"/>
      <c r="G61" s="272"/>
      <c r="H61" s="272"/>
      <c r="I61" s="25"/>
      <c r="J61" s="26"/>
      <c r="K61" s="27"/>
      <c r="L61" s="27"/>
      <c r="M61" s="27"/>
      <c r="N61" s="27"/>
      <c r="O61" s="27"/>
      <c r="P61" s="84">
        <f>SUM(P57:P60)</f>
        <v>0</v>
      </c>
      <c r="Q61" s="84"/>
      <c r="R61" s="28">
        <f>SUM(R57:R60)</f>
        <v>0</v>
      </c>
      <c r="S61" s="28">
        <f>SUM(S57:S60)</f>
        <v>0</v>
      </c>
    </row>
    <row r="62" spans="1:19">
      <c r="A62" s="50"/>
      <c r="B62" s="51"/>
      <c r="C62" s="51"/>
      <c r="D62" s="51"/>
      <c r="I62" s="52"/>
    </row>
    <row r="63" spans="1:19" ht="13.2">
      <c r="A63" s="47"/>
      <c r="B63" s="258" t="s">
        <v>51</v>
      </c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98"/>
    </row>
    <row r="64" spans="1:19" ht="45" customHeight="1">
      <c r="A64" s="269" t="s">
        <v>4</v>
      </c>
      <c r="B64" s="265" t="s">
        <v>5</v>
      </c>
      <c r="C64" s="265" t="s">
        <v>6</v>
      </c>
      <c r="D64" s="265" t="s">
        <v>7</v>
      </c>
      <c r="E64" s="265" t="s">
        <v>8</v>
      </c>
      <c r="F64" s="265" t="s">
        <v>9</v>
      </c>
      <c r="G64" s="265" t="s">
        <v>10</v>
      </c>
      <c r="H64" s="265" t="s">
        <v>11</v>
      </c>
      <c r="I64" s="260" t="s">
        <v>34</v>
      </c>
      <c r="J64" s="261"/>
      <c r="K64" s="262" t="s">
        <v>35</v>
      </c>
      <c r="L64" s="260" t="s">
        <v>36</v>
      </c>
      <c r="M64" s="261"/>
      <c r="N64" s="260" t="s">
        <v>37</v>
      </c>
      <c r="O64" s="261"/>
      <c r="P64" s="256" t="s">
        <v>16</v>
      </c>
      <c r="Q64" s="256" t="s">
        <v>17</v>
      </c>
      <c r="R64" s="260" t="s">
        <v>18</v>
      </c>
      <c r="S64" s="261"/>
    </row>
    <row r="65" spans="1:19" ht="31.5" customHeight="1">
      <c r="A65" s="270"/>
      <c r="B65" s="266"/>
      <c r="C65" s="266"/>
      <c r="D65" s="266"/>
      <c r="E65" s="266"/>
      <c r="F65" s="266"/>
      <c r="G65" s="266"/>
      <c r="H65" s="266"/>
      <c r="I65" s="9" t="s">
        <v>20</v>
      </c>
      <c r="J65" s="9" t="s">
        <v>22</v>
      </c>
      <c r="K65" s="262"/>
      <c r="L65" s="9" t="s">
        <v>20</v>
      </c>
      <c r="M65" s="9" t="s">
        <v>22</v>
      </c>
      <c r="N65" s="9" t="s">
        <v>20</v>
      </c>
      <c r="O65" s="9" t="s">
        <v>22</v>
      </c>
      <c r="P65" s="256"/>
      <c r="Q65" s="256"/>
      <c r="R65" s="9" t="s">
        <v>20</v>
      </c>
      <c r="S65" s="48" t="s">
        <v>22</v>
      </c>
    </row>
    <row r="66" spans="1:19" ht="36">
      <c r="A66" s="2" t="s">
        <v>52</v>
      </c>
      <c r="B66" s="3" t="s">
        <v>53</v>
      </c>
      <c r="C66" s="5" t="s">
        <v>25</v>
      </c>
      <c r="D66" s="5" t="s">
        <v>26</v>
      </c>
      <c r="E66" s="5" t="s">
        <v>27</v>
      </c>
      <c r="F66" s="5" t="s">
        <v>28</v>
      </c>
      <c r="G66" s="4" t="s">
        <v>29</v>
      </c>
      <c r="H66" s="5" t="s">
        <v>30</v>
      </c>
      <c r="I66" s="6">
        <v>7.1</v>
      </c>
      <c r="J66" s="6">
        <f>ROUND(I66*1.22,2)</f>
        <v>8.66</v>
      </c>
      <c r="K66" s="7" t="s">
        <v>31</v>
      </c>
      <c r="L66" s="8">
        <f>ROUND(M66/1.22,2)</f>
        <v>5.99</v>
      </c>
      <c r="M66" s="8">
        <f>ROUND(O66/12,2)</f>
        <v>7.31</v>
      </c>
      <c r="N66" s="8">
        <f t="shared" ref="N66:N68" si="5">ROUND(O66/1.22,2)</f>
        <v>71.94</v>
      </c>
      <c r="O66" s="8">
        <v>87.77</v>
      </c>
      <c r="P66" s="49">
        <v>1</v>
      </c>
      <c r="Q66" s="49">
        <v>12</v>
      </c>
      <c r="R66" s="6">
        <f t="shared" ref="R66:R68" si="6">N66*P66</f>
        <v>71.94</v>
      </c>
      <c r="S66" s="6">
        <f t="shared" ref="S66:S68" si="7">R66*1.22</f>
        <v>87.766799999999989</v>
      </c>
    </row>
    <row r="67" spans="1:19" ht="24">
      <c r="A67" s="2" t="s">
        <v>54</v>
      </c>
      <c r="B67" s="3" t="s">
        <v>55</v>
      </c>
      <c r="C67" s="5" t="s">
        <v>40</v>
      </c>
      <c r="D67" s="5" t="s">
        <v>26</v>
      </c>
      <c r="E67" s="5" t="s">
        <v>27</v>
      </c>
      <c r="F67" s="5" t="s">
        <v>28</v>
      </c>
      <c r="G67" s="4" t="s">
        <v>29</v>
      </c>
      <c r="H67" s="5" t="s">
        <v>30</v>
      </c>
      <c r="I67" s="6">
        <v>4.0999999999999996</v>
      </c>
      <c r="J67" s="6">
        <f>ROUND(I67*1.22,2)</f>
        <v>5</v>
      </c>
      <c r="K67" s="7" t="s">
        <v>31</v>
      </c>
      <c r="L67" s="8">
        <f>ROUND(M67/1.22,2)</f>
        <v>2.97</v>
      </c>
      <c r="M67" s="8">
        <f>ROUND(O67/12,2)</f>
        <v>3.62</v>
      </c>
      <c r="N67" s="8">
        <f t="shared" si="5"/>
        <v>35.6</v>
      </c>
      <c r="O67" s="8">
        <v>43.43</v>
      </c>
      <c r="P67" s="49">
        <v>1</v>
      </c>
      <c r="Q67" s="49">
        <v>12</v>
      </c>
      <c r="R67" s="6">
        <f t="shared" si="6"/>
        <v>35.6</v>
      </c>
      <c r="S67" s="6">
        <f t="shared" si="7"/>
        <v>43.432000000000002</v>
      </c>
    </row>
    <row r="68" spans="1:19" ht="24">
      <c r="A68" s="2" t="s">
        <v>49</v>
      </c>
      <c r="B68" s="3" t="s">
        <v>50</v>
      </c>
      <c r="C68" s="5" t="s">
        <v>40</v>
      </c>
      <c r="D68" s="5" t="s">
        <v>26</v>
      </c>
      <c r="E68" s="5" t="s">
        <v>27</v>
      </c>
      <c r="F68" s="5" t="s">
        <v>41</v>
      </c>
      <c r="G68" s="4" t="s">
        <v>42</v>
      </c>
      <c r="H68" s="5" t="s">
        <v>43</v>
      </c>
      <c r="I68" s="6">
        <v>64</v>
      </c>
      <c r="J68" s="6">
        <f>ROUND(I68*1.22,2)</f>
        <v>78.08</v>
      </c>
      <c r="K68" s="7" t="s">
        <v>31</v>
      </c>
      <c r="L68" s="8">
        <f t="shared" ref="L68" si="8">ROUND(M68/1.22,2)</f>
        <v>45.03</v>
      </c>
      <c r="M68" s="8">
        <f>O68</f>
        <v>54.94</v>
      </c>
      <c r="N68" s="8">
        <f t="shared" si="5"/>
        <v>45.03</v>
      </c>
      <c r="O68" s="8">
        <v>54.94</v>
      </c>
      <c r="P68" s="49"/>
      <c r="Q68" s="107" t="s">
        <v>44</v>
      </c>
      <c r="R68" s="6">
        <f t="shared" si="6"/>
        <v>0</v>
      </c>
      <c r="S68" s="6">
        <f t="shared" si="7"/>
        <v>0</v>
      </c>
    </row>
    <row r="69" spans="1:19">
      <c r="A69" s="272" t="s">
        <v>32</v>
      </c>
      <c r="B69" s="272"/>
      <c r="C69" s="272"/>
      <c r="D69" s="272"/>
      <c r="E69" s="272"/>
      <c r="F69" s="272"/>
      <c r="G69" s="272"/>
      <c r="H69" s="272"/>
      <c r="I69" s="25"/>
      <c r="J69" s="26"/>
      <c r="K69" s="27"/>
      <c r="L69" s="27"/>
      <c r="M69" s="27"/>
      <c r="N69" s="27"/>
      <c r="O69" s="27"/>
      <c r="P69" s="87">
        <f>SUM(P66:P68)</f>
        <v>2</v>
      </c>
      <c r="Q69" s="87"/>
      <c r="R69" s="28">
        <f>SUM(R66:R68)</f>
        <v>107.53999999999999</v>
      </c>
      <c r="S69" s="28">
        <f>SUM(S66:S68)</f>
        <v>131.19880000000001</v>
      </c>
    </row>
    <row r="70" spans="1:19">
      <c r="A70" s="50"/>
      <c r="B70" s="51"/>
      <c r="C70" s="51"/>
      <c r="D70" s="51"/>
      <c r="I70" s="52"/>
      <c r="P70" s="81"/>
      <c r="Q70" s="81"/>
    </row>
    <row r="71" spans="1:19" ht="13.2">
      <c r="A71" s="47"/>
      <c r="B71" s="258" t="s">
        <v>56</v>
      </c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98"/>
    </row>
    <row r="72" spans="1:19" ht="45" customHeight="1">
      <c r="A72" s="269" t="s">
        <v>4</v>
      </c>
      <c r="B72" s="265" t="s">
        <v>5</v>
      </c>
      <c r="C72" s="265" t="s">
        <v>6</v>
      </c>
      <c r="D72" s="265" t="s">
        <v>7</v>
      </c>
      <c r="E72" s="265" t="s">
        <v>8</v>
      </c>
      <c r="F72" s="265" t="s">
        <v>9</v>
      </c>
      <c r="G72" s="265" t="s">
        <v>10</v>
      </c>
      <c r="H72" s="265" t="s">
        <v>11</v>
      </c>
      <c r="I72" s="260" t="s">
        <v>34</v>
      </c>
      <c r="J72" s="261"/>
      <c r="K72" s="262" t="s">
        <v>35</v>
      </c>
      <c r="L72" s="260" t="s">
        <v>36</v>
      </c>
      <c r="M72" s="261"/>
      <c r="N72" s="260" t="s">
        <v>37</v>
      </c>
      <c r="O72" s="261"/>
      <c r="P72" s="256" t="s">
        <v>16</v>
      </c>
      <c r="Q72" s="256" t="s">
        <v>17</v>
      </c>
      <c r="R72" s="260" t="s">
        <v>18</v>
      </c>
      <c r="S72" s="261"/>
    </row>
    <row r="73" spans="1:19" ht="31.5" customHeight="1">
      <c r="A73" s="270"/>
      <c r="B73" s="266"/>
      <c r="C73" s="266"/>
      <c r="D73" s="266"/>
      <c r="E73" s="266"/>
      <c r="F73" s="266"/>
      <c r="G73" s="266"/>
      <c r="H73" s="266"/>
      <c r="I73" s="9" t="s">
        <v>20</v>
      </c>
      <c r="J73" s="9" t="s">
        <v>22</v>
      </c>
      <c r="K73" s="262"/>
      <c r="L73" s="9" t="s">
        <v>20</v>
      </c>
      <c r="M73" s="9" t="s">
        <v>22</v>
      </c>
      <c r="N73" s="9" t="s">
        <v>20</v>
      </c>
      <c r="O73" s="9" t="s">
        <v>22</v>
      </c>
      <c r="P73" s="256"/>
      <c r="Q73" s="256"/>
      <c r="R73" s="9" t="s">
        <v>20</v>
      </c>
      <c r="S73" s="48" t="s">
        <v>22</v>
      </c>
    </row>
    <row r="74" spans="1:19" ht="24">
      <c r="A74" s="2" t="s">
        <v>57</v>
      </c>
      <c r="B74" s="3" t="s">
        <v>58</v>
      </c>
      <c r="C74" s="5" t="s">
        <v>25</v>
      </c>
      <c r="D74" s="5" t="s">
        <v>26</v>
      </c>
      <c r="E74" s="5" t="s">
        <v>27</v>
      </c>
      <c r="F74" s="5" t="s">
        <v>28</v>
      </c>
      <c r="G74" s="4" t="s">
        <v>29</v>
      </c>
      <c r="H74" s="5" t="s">
        <v>30</v>
      </c>
      <c r="I74" s="6">
        <v>15.17</v>
      </c>
      <c r="J74" s="6">
        <f>ROUND(I74*1.22,2)</f>
        <v>18.510000000000002</v>
      </c>
      <c r="K74" s="7" t="s">
        <v>31</v>
      </c>
      <c r="L74" s="8">
        <f>ROUND(M74/1.22,2)</f>
        <v>10.43</v>
      </c>
      <c r="M74" s="8">
        <f>ROUND(O74/12,2)</f>
        <v>12.73</v>
      </c>
      <c r="N74" s="8">
        <f t="shared" ref="N74:N76" si="9">ROUND(O74/1.22,2)</f>
        <v>125.16</v>
      </c>
      <c r="O74" s="8">
        <v>152.69999999999999</v>
      </c>
      <c r="P74" s="49">
        <v>1</v>
      </c>
      <c r="Q74" s="49">
        <v>12</v>
      </c>
      <c r="R74" s="6">
        <f t="shared" ref="R74:R76" si="10">L74*P74*Q74</f>
        <v>125.16</v>
      </c>
      <c r="S74" s="6">
        <f t="shared" ref="S74:S76" si="11">R74*1.22</f>
        <v>152.6952</v>
      </c>
    </row>
    <row r="75" spans="1:19" ht="24">
      <c r="A75" s="2" t="s">
        <v>54</v>
      </c>
      <c r="B75" s="3" t="s">
        <v>55</v>
      </c>
      <c r="C75" s="5" t="s">
        <v>40</v>
      </c>
      <c r="D75" s="5" t="s">
        <v>26</v>
      </c>
      <c r="E75" s="5" t="s">
        <v>27</v>
      </c>
      <c r="F75" s="5" t="s">
        <v>28</v>
      </c>
      <c r="G75" s="4" t="s">
        <v>29</v>
      </c>
      <c r="H75" s="5" t="s">
        <v>30</v>
      </c>
      <c r="I75" s="6">
        <v>4.0999999999999996</v>
      </c>
      <c r="J75" s="6">
        <f>ROUND(I75*1.22,2)</f>
        <v>5</v>
      </c>
      <c r="K75" s="7" t="s">
        <v>31</v>
      </c>
      <c r="L75" s="8">
        <f>ROUND(M75/1.22,2)</f>
        <v>2.97</v>
      </c>
      <c r="M75" s="8">
        <f>ROUND(O75/12,2)</f>
        <v>3.62</v>
      </c>
      <c r="N75" s="8">
        <f t="shared" si="9"/>
        <v>35.6</v>
      </c>
      <c r="O75" s="8">
        <v>43.43</v>
      </c>
      <c r="P75" s="49">
        <v>1</v>
      </c>
      <c r="Q75" s="49">
        <v>12</v>
      </c>
      <c r="R75" s="6">
        <f t="shared" si="10"/>
        <v>35.64</v>
      </c>
      <c r="S75" s="6">
        <f t="shared" si="11"/>
        <v>43.480800000000002</v>
      </c>
    </row>
    <row r="76" spans="1:19" ht="36">
      <c r="A76" s="2" t="s">
        <v>59</v>
      </c>
      <c r="B76" s="3" t="s">
        <v>60</v>
      </c>
      <c r="C76" s="5" t="s">
        <v>40</v>
      </c>
      <c r="D76" s="5" t="s">
        <v>26</v>
      </c>
      <c r="E76" s="5" t="s">
        <v>27</v>
      </c>
      <c r="F76" s="5" t="s">
        <v>28</v>
      </c>
      <c r="G76" s="4" t="s">
        <v>29</v>
      </c>
      <c r="H76" s="5" t="s">
        <v>30</v>
      </c>
      <c r="I76" s="6">
        <v>1.81</v>
      </c>
      <c r="J76" s="6">
        <f>ROUND(I76*1.22,2)</f>
        <v>2.21</v>
      </c>
      <c r="K76" s="7" t="s">
        <v>31</v>
      </c>
      <c r="L76" s="8">
        <f>ROUND(M76/1.22,2)</f>
        <v>1.1299999999999999</v>
      </c>
      <c r="M76" s="8">
        <f>ROUND(O76/12,2)</f>
        <v>1.38</v>
      </c>
      <c r="N76" s="8">
        <f t="shared" si="9"/>
        <v>13.61</v>
      </c>
      <c r="O76" s="8">
        <v>16.600000000000001</v>
      </c>
      <c r="P76" s="49">
        <v>1</v>
      </c>
      <c r="Q76" s="49">
        <v>12</v>
      </c>
      <c r="R76" s="6">
        <f t="shared" si="10"/>
        <v>13.559999999999999</v>
      </c>
      <c r="S76" s="6">
        <f t="shared" si="11"/>
        <v>16.543199999999999</v>
      </c>
    </row>
    <row r="77" spans="1:19">
      <c r="A77" s="272" t="s">
        <v>32</v>
      </c>
      <c r="B77" s="272"/>
      <c r="C77" s="272"/>
      <c r="D77" s="272"/>
      <c r="E77" s="272"/>
      <c r="F77" s="272"/>
      <c r="G77" s="272"/>
      <c r="H77" s="272"/>
      <c r="I77" s="25"/>
      <c r="J77" s="26"/>
      <c r="K77" s="27"/>
      <c r="L77" s="27"/>
      <c r="M77" s="27"/>
      <c r="N77" s="27"/>
      <c r="O77" s="27"/>
      <c r="P77" s="84">
        <f>SUM(P74:P76)</f>
        <v>3</v>
      </c>
      <c r="Q77" s="84"/>
      <c r="R77" s="28">
        <f>SUM(R74:R76)</f>
        <v>174.36</v>
      </c>
      <c r="S77" s="28">
        <f>SUM(S74:S76)</f>
        <v>212.7192</v>
      </c>
    </row>
    <row r="78" spans="1:19">
      <c r="A78" s="50"/>
      <c r="B78" s="51"/>
      <c r="C78" s="51"/>
      <c r="D78" s="51"/>
      <c r="I78" s="52"/>
    </row>
    <row r="79" spans="1:19" ht="13.2">
      <c r="A79" s="47"/>
      <c r="B79" s="258" t="s">
        <v>61</v>
      </c>
      <c r="C79" s="258"/>
      <c r="D79" s="258"/>
      <c r="E79" s="258"/>
      <c r="F79" s="258"/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98"/>
    </row>
    <row r="80" spans="1:19" ht="45" customHeight="1">
      <c r="A80" s="274" t="s">
        <v>4</v>
      </c>
      <c r="B80" s="273" t="s">
        <v>5</v>
      </c>
      <c r="C80" s="273" t="s">
        <v>6</v>
      </c>
      <c r="D80" s="273" t="s">
        <v>7</v>
      </c>
      <c r="E80" s="273" t="s">
        <v>8</v>
      </c>
      <c r="F80" s="273" t="s">
        <v>9</v>
      </c>
      <c r="G80" s="273" t="s">
        <v>10</v>
      </c>
      <c r="H80" s="273" t="s">
        <v>11</v>
      </c>
      <c r="I80" s="259" t="s">
        <v>34</v>
      </c>
      <c r="J80" s="259"/>
      <c r="K80" s="259" t="s">
        <v>35</v>
      </c>
      <c r="L80" s="259" t="s">
        <v>36</v>
      </c>
      <c r="M80" s="259"/>
      <c r="N80" s="259" t="s">
        <v>37</v>
      </c>
      <c r="O80" s="259"/>
      <c r="P80" s="256" t="s">
        <v>16</v>
      </c>
      <c r="Q80" s="256" t="s">
        <v>17</v>
      </c>
      <c r="R80" s="259" t="s">
        <v>18</v>
      </c>
      <c r="S80" s="259"/>
    </row>
    <row r="81" spans="1:19" ht="31.5" customHeight="1">
      <c r="A81" s="274"/>
      <c r="B81" s="273"/>
      <c r="C81" s="273"/>
      <c r="D81" s="273"/>
      <c r="E81" s="273"/>
      <c r="F81" s="273"/>
      <c r="G81" s="273"/>
      <c r="H81" s="273"/>
      <c r="I81" s="9" t="s">
        <v>20</v>
      </c>
      <c r="J81" s="53" t="s">
        <v>22</v>
      </c>
      <c r="K81" s="259"/>
      <c r="L81" s="9" t="s">
        <v>20</v>
      </c>
      <c r="M81" s="53" t="s">
        <v>22</v>
      </c>
      <c r="N81" s="9" t="s">
        <v>20</v>
      </c>
      <c r="O81" s="53" t="s">
        <v>22</v>
      </c>
      <c r="P81" s="256"/>
      <c r="Q81" s="256"/>
      <c r="R81" s="9" t="s">
        <v>20</v>
      </c>
      <c r="S81" s="54" t="s">
        <v>22</v>
      </c>
    </row>
    <row r="82" spans="1:19" ht="13.2">
      <c r="A82" s="55"/>
      <c r="B82" s="250" t="s">
        <v>62</v>
      </c>
      <c r="C82" s="251"/>
      <c r="D82" s="251"/>
      <c r="E82" s="251"/>
      <c r="F82" s="251"/>
      <c r="G82" s="251"/>
      <c r="H82" s="251"/>
      <c r="I82" s="251"/>
      <c r="J82" s="251"/>
      <c r="K82" s="251"/>
      <c r="L82" s="251"/>
      <c r="M82" s="251"/>
      <c r="N82" s="251"/>
      <c r="O82" s="251"/>
      <c r="P82" s="80"/>
      <c r="Q82" s="103"/>
    </row>
    <row r="83" spans="1:19" ht="24">
      <c r="A83" s="2" t="s">
        <v>63</v>
      </c>
      <c r="B83" s="3" t="s">
        <v>64</v>
      </c>
      <c r="C83" s="5" t="s">
        <v>40</v>
      </c>
      <c r="D83" s="5" t="s">
        <v>26</v>
      </c>
      <c r="E83" s="5" t="s">
        <v>27</v>
      </c>
      <c r="F83" s="5" t="s">
        <v>41</v>
      </c>
      <c r="G83" s="4" t="s">
        <v>42</v>
      </c>
      <c r="H83" s="5" t="s">
        <v>43</v>
      </c>
      <c r="I83" s="6">
        <v>134</v>
      </c>
      <c r="J83" s="6">
        <f>ROUND(I83*1.22,2)</f>
        <v>163.47999999999999</v>
      </c>
      <c r="K83" s="7" t="s">
        <v>31</v>
      </c>
      <c r="L83" s="8">
        <f>ROUND(M83/1.22,2)</f>
        <v>94.4</v>
      </c>
      <c r="M83" s="8">
        <f>O83</f>
        <v>115.17</v>
      </c>
      <c r="N83" s="8">
        <f t="shared" ref="N83:N96" si="12">ROUND(O83/1.22,2)</f>
        <v>94.4</v>
      </c>
      <c r="O83" s="8">
        <v>115.17</v>
      </c>
      <c r="P83" s="49"/>
      <c r="Q83" s="107" t="s">
        <v>44</v>
      </c>
      <c r="R83" s="6">
        <f t="shared" ref="R83" si="13">N83*P83</f>
        <v>0</v>
      </c>
      <c r="S83" s="6">
        <f t="shared" ref="S83:S86" si="14">R83*1.22</f>
        <v>0</v>
      </c>
    </row>
    <row r="84" spans="1:19" ht="36">
      <c r="A84" s="2" t="s">
        <v>52</v>
      </c>
      <c r="B84" s="3" t="s">
        <v>53</v>
      </c>
      <c r="C84" s="5" t="s">
        <v>25</v>
      </c>
      <c r="D84" s="5" t="s">
        <v>26</v>
      </c>
      <c r="E84" s="5" t="s">
        <v>27</v>
      </c>
      <c r="F84" s="5" t="s">
        <v>28</v>
      </c>
      <c r="G84" s="4" t="s">
        <v>29</v>
      </c>
      <c r="H84" s="5" t="s">
        <v>30</v>
      </c>
      <c r="I84" s="6">
        <v>7.1</v>
      </c>
      <c r="J84" s="6">
        <f>ROUND(I84*1.22,2)</f>
        <v>8.66</v>
      </c>
      <c r="K84" s="7" t="s">
        <v>31</v>
      </c>
      <c r="L84" s="8">
        <f t="shared" ref="L84:L86" si="15">ROUND(N84/12,2)</f>
        <v>6</v>
      </c>
      <c r="M84" s="8">
        <f>ROUND(O84/12,2)</f>
        <v>7.31</v>
      </c>
      <c r="N84" s="8">
        <f t="shared" si="12"/>
        <v>71.94</v>
      </c>
      <c r="O84" s="8">
        <v>87.77</v>
      </c>
      <c r="P84" s="49">
        <v>1</v>
      </c>
      <c r="Q84" s="49">
        <v>12</v>
      </c>
      <c r="R84" s="6">
        <f t="shared" ref="R84:R86" si="16">L84*P84*Q84</f>
        <v>72</v>
      </c>
      <c r="S84" s="6">
        <f t="shared" si="14"/>
        <v>87.84</v>
      </c>
    </row>
    <row r="85" spans="1:19" ht="24">
      <c r="A85" s="2" t="s">
        <v>57</v>
      </c>
      <c r="B85" s="3" t="s">
        <v>58</v>
      </c>
      <c r="C85" s="5" t="s">
        <v>25</v>
      </c>
      <c r="D85" s="5" t="s">
        <v>26</v>
      </c>
      <c r="E85" s="5" t="s">
        <v>27</v>
      </c>
      <c r="F85" s="5" t="s">
        <v>28</v>
      </c>
      <c r="G85" s="4" t="s">
        <v>29</v>
      </c>
      <c r="H85" s="5" t="s">
        <v>30</v>
      </c>
      <c r="I85" s="6">
        <v>15.17</v>
      </c>
      <c r="J85" s="6">
        <f>ROUND(I85*1.22,2)</f>
        <v>18.510000000000002</v>
      </c>
      <c r="K85" s="7" t="s">
        <v>31</v>
      </c>
      <c r="L85" s="8">
        <f t="shared" si="15"/>
        <v>10.43</v>
      </c>
      <c r="M85" s="8">
        <f>ROUND(O85/12,2)</f>
        <v>12.73</v>
      </c>
      <c r="N85" s="8">
        <f t="shared" si="12"/>
        <v>125.16</v>
      </c>
      <c r="O85" s="8">
        <v>152.69999999999999</v>
      </c>
      <c r="P85" s="49">
        <v>1</v>
      </c>
      <c r="Q85" s="49">
        <v>12</v>
      </c>
      <c r="R85" s="6">
        <f t="shared" si="16"/>
        <v>125.16</v>
      </c>
      <c r="S85" s="6">
        <f t="shared" si="14"/>
        <v>152.6952</v>
      </c>
    </row>
    <row r="86" spans="1:19" ht="24">
      <c r="A86" s="2" t="s">
        <v>65</v>
      </c>
      <c r="B86" s="3" t="s">
        <v>66</v>
      </c>
      <c r="C86" s="5" t="s">
        <v>25</v>
      </c>
      <c r="D86" s="5" t="s">
        <v>26</v>
      </c>
      <c r="E86" s="5" t="s">
        <v>27</v>
      </c>
      <c r="F86" s="5" t="s">
        <v>28</v>
      </c>
      <c r="G86" s="4" t="s">
        <v>29</v>
      </c>
      <c r="H86" s="5" t="s">
        <v>30</v>
      </c>
      <c r="I86" s="6">
        <v>4.58</v>
      </c>
      <c r="J86" s="6">
        <f>ROUND(I86*1.22,2)</f>
        <v>5.59</v>
      </c>
      <c r="K86" s="7" t="s">
        <v>31</v>
      </c>
      <c r="L86" s="8">
        <f t="shared" si="15"/>
        <v>3.37</v>
      </c>
      <c r="M86" s="8">
        <f>ROUND(O86/12,2)</f>
        <v>4.1100000000000003</v>
      </c>
      <c r="N86" s="8">
        <f t="shared" si="12"/>
        <v>40.46</v>
      </c>
      <c r="O86" s="8">
        <v>49.36</v>
      </c>
      <c r="P86" s="49">
        <v>1</v>
      </c>
      <c r="Q86" s="49">
        <v>12</v>
      </c>
      <c r="R86" s="6">
        <f t="shared" si="16"/>
        <v>40.44</v>
      </c>
      <c r="S86" s="6">
        <f t="shared" si="14"/>
        <v>49.336799999999997</v>
      </c>
    </row>
    <row r="87" spans="1:19" ht="13.2">
      <c r="A87" s="56"/>
      <c r="B87" s="250" t="s">
        <v>67</v>
      </c>
      <c r="C87" s="251"/>
      <c r="D87" s="251"/>
      <c r="E87" s="251"/>
      <c r="F87" s="251"/>
      <c r="G87" s="251"/>
      <c r="H87" s="251"/>
      <c r="I87" s="251"/>
      <c r="J87" s="251"/>
      <c r="K87" s="251"/>
      <c r="L87" s="251"/>
      <c r="M87" s="251"/>
      <c r="N87" s="251"/>
      <c r="O87" s="251"/>
      <c r="P87" s="82"/>
      <c r="Q87" s="104"/>
    </row>
    <row r="88" spans="1:19" ht="24">
      <c r="A88" s="2" t="s">
        <v>68</v>
      </c>
      <c r="B88" s="3" t="s">
        <v>69</v>
      </c>
      <c r="C88" s="5" t="s">
        <v>40</v>
      </c>
      <c r="D88" s="5" t="s">
        <v>26</v>
      </c>
      <c r="E88" s="5" t="s">
        <v>27</v>
      </c>
      <c r="F88" s="5" t="s">
        <v>41</v>
      </c>
      <c r="G88" s="4" t="s">
        <v>42</v>
      </c>
      <c r="H88" s="5" t="s">
        <v>43</v>
      </c>
      <c r="I88" s="6">
        <v>60</v>
      </c>
      <c r="J88" s="6">
        <f>ROUND(I88*1.22,2)</f>
        <v>73.2</v>
      </c>
      <c r="K88" s="7" t="s">
        <v>31</v>
      </c>
      <c r="L88" s="8">
        <f>ROUND(M88/1.22,2)</f>
        <v>42.45</v>
      </c>
      <c r="M88" s="8">
        <f>O88</f>
        <v>51.79</v>
      </c>
      <c r="N88" s="8">
        <f t="shared" si="12"/>
        <v>42.45</v>
      </c>
      <c r="O88" s="8">
        <v>51.79</v>
      </c>
      <c r="P88" s="49"/>
      <c r="Q88" s="107" t="s">
        <v>44</v>
      </c>
      <c r="R88" s="6">
        <f t="shared" ref="R88" si="17">N88*P88</f>
        <v>0</v>
      </c>
      <c r="S88" s="6">
        <f t="shared" ref="S88:S89" si="18">R88*1.22</f>
        <v>0</v>
      </c>
    </row>
    <row r="89" spans="1:19" ht="24">
      <c r="A89" s="2" t="s">
        <v>70</v>
      </c>
      <c r="B89" s="3" t="s">
        <v>71</v>
      </c>
      <c r="C89" s="5" t="s">
        <v>40</v>
      </c>
      <c r="D89" s="5" t="s">
        <v>26</v>
      </c>
      <c r="E89" s="5" t="s">
        <v>27</v>
      </c>
      <c r="F89" s="5" t="s">
        <v>28</v>
      </c>
      <c r="G89" s="4" t="s">
        <v>29</v>
      </c>
      <c r="H89" s="5" t="s">
        <v>30</v>
      </c>
      <c r="I89" s="6">
        <v>4.3</v>
      </c>
      <c r="J89" s="6">
        <f>ROUND(I89*1.22,2)</f>
        <v>5.25</v>
      </c>
      <c r="K89" s="7" t="s">
        <v>31</v>
      </c>
      <c r="L89" s="8">
        <f>ROUND(N89/12,2)</f>
        <v>3.12</v>
      </c>
      <c r="M89" s="8">
        <f>ROUND(O89/12,2)</f>
        <v>3.81</v>
      </c>
      <c r="N89" s="8">
        <f t="shared" si="12"/>
        <v>37.43</v>
      </c>
      <c r="O89" s="8">
        <v>45.66</v>
      </c>
      <c r="P89" s="49">
        <v>1</v>
      </c>
      <c r="Q89" s="49">
        <v>12</v>
      </c>
      <c r="R89" s="6">
        <f>L89*P89*Q89</f>
        <v>37.44</v>
      </c>
      <c r="S89" s="6">
        <f t="shared" si="18"/>
        <v>45.676799999999993</v>
      </c>
    </row>
    <row r="90" spans="1:19" ht="12.6" customHeight="1">
      <c r="A90" s="56"/>
      <c r="B90" s="248" t="s">
        <v>72</v>
      </c>
      <c r="C90" s="249"/>
      <c r="D90" s="249"/>
      <c r="E90" s="249"/>
      <c r="F90" s="249"/>
      <c r="G90" s="249"/>
      <c r="H90" s="249"/>
      <c r="I90" s="249"/>
      <c r="J90" s="249"/>
      <c r="K90" s="249"/>
      <c r="L90" s="249"/>
      <c r="M90" s="249"/>
      <c r="N90" s="249"/>
      <c r="O90" s="249"/>
      <c r="P90" s="83"/>
      <c r="Q90" s="105"/>
    </row>
    <row r="91" spans="1:19" ht="24">
      <c r="A91" s="2" t="s">
        <v>73</v>
      </c>
      <c r="B91" s="3" t="s">
        <v>74</v>
      </c>
      <c r="C91" s="5" t="s">
        <v>40</v>
      </c>
      <c r="D91" s="5" t="s">
        <v>26</v>
      </c>
      <c r="E91" s="5" t="s">
        <v>27</v>
      </c>
      <c r="F91" s="5" t="s">
        <v>41</v>
      </c>
      <c r="G91" s="4" t="s">
        <v>42</v>
      </c>
      <c r="H91" s="5" t="s">
        <v>43</v>
      </c>
      <c r="I91" s="6">
        <v>67</v>
      </c>
      <c r="J91" s="6">
        <f t="shared" ref="J91:J96" si="19">ROUND(I91*1.22,2)</f>
        <v>81.739999999999995</v>
      </c>
      <c r="K91" s="7" t="s">
        <v>31</v>
      </c>
      <c r="L91" s="8">
        <f>ROUND(M91/1.22,2)</f>
        <v>47.41</v>
      </c>
      <c r="M91" s="8">
        <f>O91</f>
        <v>57.84</v>
      </c>
      <c r="N91" s="8">
        <f t="shared" si="12"/>
        <v>47.41</v>
      </c>
      <c r="O91" s="8">
        <v>57.84</v>
      </c>
      <c r="P91" s="49"/>
      <c r="Q91" s="107" t="s">
        <v>44</v>
      </c>
      <c r="R91" s="6">
        <f t="shared" ref="R91:R96" si="20">N91*P91</f>
        <v>0</v>
      </c>
      <c r="S91" s="6">
        <f t="shared" ref="S91:S96" si="21">R91*1.22</f>
        <v>0</v>
      </c>
    </row>
    <row r="92" spans="1:19" ht="24">
      <c r="A92" s="2" t="s">
        <v>75</v>
      </c>
      <c r="B92" s="3" t="s">
        <v>76</v>
      </c>
      <c r="C92" s="5" t="s">
        <v>40</v>
      </c>
      <c r="D92" s="5" t="s">
        <v>26</v>
      </c>
      <c r="E92" s="5" t="s">
        <v>27</v>
      </c>
      <c r="F92" s="5" t="s">
        <v>41</v>
      </c>
      <c r="G92" s="4" t="s">
        <v>42</v>
      </c>
      <c r="H92" s="5" t="s">
        <v>43</v>
      </c>
      <c r="I92" s="6">
        <v>52</v>
      </c>
      <c r="J92" s="6">
        <f t="shared" si="19"/>
        <v>63.44</v>
      </c>
      <c r="K92" s="7" t="s">
        <v>31</v>
      </c>
      <c r="L92" s="8">
        <f>ROUND(M92/1.22,2)</f>
        <v>36.46</v>
      </c>
      <c r="M92" s="8">
        <f>O92</f>
        <v>44.48</v>
      </c>
      <c r="N92" s="8">
        <f t="shared" si="12"/>
        <v>36.46</v>
      </c>
      <c r="O92" s="8">
        <v>44.48</v>
      </c>
      <c r="P92" s="49"/>
      <c r="Q92" s="107" t="s">
        <v>44</v>
      </c>
      <c r="R92" s="6">
        <f t="shared" si="20"/>
        <v>0</v>
      </c>
      <c r="S92" s="6">
        <f t="shared" si="21"/>
        <v>0</v>
      </c>
    </row>
    <row r="93" spans="1:19" ht="36">
      <c r="A93" s="2" t="s">
        <v>77</v>
      </c>
      <c r="B93" s="3" t="s">
        <v>78</v>
      </c>
      <c r="C93" s="5" t="s">
        <v>40</v>
      </c>
      <c r="D93" s="5" t="s">
        <v>26</v>
      </c>
      <c r="E93" s="5" t="s">
        <v>27</v>
      </c>
      <c r="F93" s="5" t="s">
        <v>28</v>
      </c>
      <c r="G93" s="4" t="s">
        <v>29</v>
      </c>
      <c r="H93" s="5" t="s">
        <v>30</v>
      </c>
      <c r="I93" s="6">
        <v>1.93</v>
      </c>
      <c r="J93" s="6">
        <f t="shared" si="19"/>
        <v>2.35</v>
      </c>
      <c r="K93" s="7" t="s">
        <v>31</v>
      </c>
      <c r="L93" s="8">
        <f t="shared" ref="L93:L94" si="22">ROUND(N93/12,2)</f>
        <v>1.21</v>
      </c>
      <c r="M93" s="8">
        <f>ROUND(O93/12,2)</f>
        <v>1.47</v>
      </c>
      <c r="N93" s="8">
        <f t="shared" si="12"/>
        <v>14.46</v>
      </c>
      <c r="O93" s="8">
        <v>17.64</v>
      </c>
      <c r="P93" s="49">
        <v>1</v>
      </c>
      <c r="Q93" s="49">
        <v>12</v>
      </c>
      <c r="R93" s="6">
        <f t="shared" ref="R93:R94" si="23">L93*P93*Q93</f>
        <v>14.52</v>
      </c>
      <c r="S93" s="6">
        <f t="shared" si="21"/>
        <v>17.714399999999998</v>
      </c>
    </row>
    <row r="94" spans="1:19" ht="36">
      <c r="A94" s="2" t="s">
        <v>79</v>
      </c>
      <c r="B94" s="3" t="s">
        <v>80</v>
      </c>
      <c r="C94" s="5" t="s">
        <v>25</v>
      </c>
      <c r="D94" s="5" t="s">
        <v>26</v>
      </c>
      <c r="E94" s="5" t="s">
        <v>27</v>
      </c>
      <c r="F94" s="5" t="s">
        <v>28</v>
      </c>
      <c r="G94" s="4" t="s">
        <v>29</v>
      </c>
      <c r="H94" s="5" t="s">
        <v>30</v>
      </c>
      <c r="I94" s="6">
        <v>5.22</v>
      </c>
      <c r="J94" s="6">
        <f t="shared" si="19"/>
        <v>6.37</v>
      </c>
      <c r="K94" s="7" t="s">
        <v>31</v>
      </c>
      <c r="L94" s="8">
        <f t="shared" si="22"/>
        <v>3.85</v>
      </c>
      <c r="M94" s="8">
        <f>ROUND(O94/12,2)</f>
        <v>4.6900000000000004</v>
      </c>
      <c r="N94" s="8">
        <f t="shared" si="12"/>
        <v>46.17</v>
      </c>
      <c r="O94" s="8">
        <v>56.33</v>
      </c>
      <c r="P94" s="49">
        <v>1</v>
      </c>
      <c r="Q94" s="49">
        <v>12</v>
      </c>
      <c r="R94" s="6">
        <f t="shared" si="23"/>
        <v>46.2</v>
      </c>
      <c r="S94" s="6">
        <f t="shared" si="21"/>
        <v>56.364000000000004</v>
      </c>
    </row>
    <row r="95" spans="1:19" ht="24">
      <c r="A95" s="2" t="s">
        <v>81</v>
      </c>
      <c r="B95" s="3" t="s">
        <v>82</v>
      </c>
      <c r="C95" s="5" t="s">
        <v>40</v>
      </c>
      <c r="D95" s="5" t="s">
        <v>26</v>
      </c>
      <c r="E95" s="5" t="s">
        <v>27</v>
      </c>
      <c r="F95" s="5" t="s">
        <v>41</v>
      </c>
      <c r="G95" s="4" t="s">
        <v>42</v>
      </c>
      <c r="H95" s="5" t="s">
        <v>43</v>
      </c>
      <c r="I95" s="6">
        <v>147</v>
      </c>
      <c r="J95" s="6">
        <f t="shared" si="19"/>
        <v>179.34</v>
      </c>
      <c r="K95" s="7" t="s">
        <v>31</v>
      </c>
      <c r="L95" s="8">
        <f t="shared" ref="L95:L96" si="24">ROUND(M95/1.22,2)</f>
        <v>103.8</v>
      </c>
      <c r="M95" s="8">
        <f>O95</f>
        <v>126.64</v>
      </c>
      <c r="N95" s="8">
        <f t="shared" si="12"/>
        <v>103.8</v>
      </c>
      <c r="O95" s="8">
        <v>126.64</v>
      </c>
      <c r="P95" s="49"/>
      <c r="Q95" s="107" t="s">
        <v>44</v>
      </c>
      <c r="R95" s="6">
        <f t="shared" si="20"/>
        <v>0</v>
      </c>
      <c r="S95" s="6">
        <f t="shared" si="21"/>
        <v>0</v>
      </c>
    </row>
    <row r="96" spans="1:19" ht="24">
      <c r="A96" s="2" t="s">
        <v>49</v>
      </c>
      <c r="B96" s="3" t="s">
        <v>50</v>
      </c>
      <c r="C96" s="5" t="s">
        <v>40</v>
      </c>
      <c r="D96" s="5" t="s">
        <v>26</v>
      </c>
      <c r="E96" s="5" t="s">
        <v>27</v>
      </c>
      <c r="F96" s="5" t="s">
        <v>41</v>
      </c>
      <c r="G96" s="4" t="s">
        <v>42</v>
      </c>
      <c r="H96" s="5" t="s">
        <v>43</v>
      </c>
      <c r="I96" s="6">
        <v>64</v>
      </c>
      <c r="J96" s="6">
        <f t="shared" si="19"/>
        <v>78.08</v>
      </c>
      <c r="K96" s="7" t="s">
        <v>31</v>
      </c>
      <c r="L96" s="8">
        <f t="shared" si="24"/>
        <v>45.03</v>
      </c>
      <c r="M96" s="8">
        <f>O96</f>
        <v>54.94</v>
      </c>
      <c r="N96" s="8">
        <f t="shared" si="12"/>
        <v>45.03</v>
      </c>
      <c r="O96" s="8">
        <v>54.94</v>
      </c>
      <c r="P96" s="49"/>
      <c r="Q96" s="107" t="s">
        <v>44</v>
      </c>
      <c r="R96" s="6">
        <f t="shared" si="20"/>
        <v>0</v>
      </c>
      <c r="S96" s="6">
        <f t="shared" si="21"/>
        <v>0</v>
      </c>
    </row>
    <row r="97" spans="1:19">
      <c r="A97" s="272" t="s">
        <v>32</v>
      </c>
      <c r="B97" s="272"/>
      <c r="C97" s="272"/>
      <c r="D97" s="272"/>
      <c r="E97" s="272"/>
      <c r="F97" s="272"/>
      <c r="G97" s="272"/>
      <c r="H97" s="272"/>
      <c r="I97" s="25"/>
      <c r="J97" s="26"/>
      <c r="K97" s="27"/>
      <c r="L97" s="27"/>
      <c r="M97" s="27"/>
      <c r="N97" s="27"/>
      <c r="O97" s="27"/>
      <c r="P97" s="84">
        <f>SUM(P83:P96)</f>
        <v>6</v>
      </c>
      <c r="Q97" s="84"/>
      <c r="R97" s="28">
        <f>SUM(R83:R96)</f>
        <v>335.75999999999993</v>
      </c>
      <c r="S97" s="28">
        <f>SUM(S83:S96)</f>
        <v>409.62720000000002</v>
      </c>
    </row>
    <row r="98" spans="1:19" ht="15.6" thickBot="1">
      <c r="A98" s="57"/>
      <c r="B98" s="58"/>
      <c r="C98" s="59"/>
      <c r="D98" s="59"/>
      <c r="E98" s="59"/>
      <c r="F98" s="59"/>
      <c r="G98" s="59"/>
      <c r="H98" s="59"/>
      <c r="I98" s="60"/>
      <c r="J98" s="61"/>
      <c r="S98" s="1"/>
    </row>
    <row r="99" spans="1:19" ht="13.2" customHeight="1" thickBot="1">
      <c r="A99" s="44" t="s">
        <v>1</v>
      </c>
      <c r="B99" s="263" t="s">
        <v>83</v>
      </c>
      <c r="C99" s="263"/>
      <c r="D99" s="263"/>
      <c r="E99" s="263"/>
      <c r="F99" s="263"/>
      <c r="G99" s="263"/>
      <c r="H99" s="263"/>
      <c r="I99" s="263"/>
      <c r="J99" s="263"/>
      <c r="K99" s="263"/>
      <c r="L99" s="263"/>
      <c r="M99" s="263"/>
      <c r="N99" s="263"/>
      <c r="O99" s="263"/>
      <c r="P99" s="264"/>
      <c r="Q99" s="46"/>
    </row>
    <row r="100" spans="1:19" ht="13.2" customHeight="1">
      <c r="A100" s="45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</row>
    <row r="101" spans="1:19" ht="13.2">
      <c r="A101" s="47"/>
      <c r="B101" s="258" t="s">
        <v>84</v>
      </c>
      <c r="C101" s="258"/>
      <c r="D101" s="258"/>
      <c r="E101" s="258"/>
      <c r="F101" s="258"/>
      <c r="G101" s="258"/>
      <c r="H101" s="258"/>
      <c r="I101" s="258"/>
      <c r="J101" s="258"/>
      <c r="K101" s="258"/>
      <c r="L101" s="258"/>
      <c r="M101" s="258"/>
      <c r="N101" s="258"/>
      <c r="O101" s="258"/>
      <c r="P101" s="258"/>
      <c r="Q101" s="98"/>
    </row>
    <row r="102" spans="1:19" ht="45" customHeight="1">
      <c r="A102" s="269" t="s">
        <v>4</v>
      </c>
      <c r="B102" s="265" t="s">
        <v>5</v>
      </c>
      <c r="C102" s="265" t="s">
        <v>6</v>
      </c>
      <c r="D102" s="265" t="s">
        <v>7</v>
      </c>
      <c r="E102" s="265" t="s">
        <v>8</v>
      </c>
      <c r="F102" s="265" t="s">
        <v>9</v>
      </c>
      <c r="G102" s="265" t="s">
        <v>10</v>
      </c>
      <c r="H102" s="265" t="s">
        <v>11</v>
      </c>
      <c r="I102" s="260" t="s">
        <v>34</v>
      </c>
      <c r="J102" s="261"/>
      <c r="K102" s="262" t="s">
        <v>35</v>
      </c>
      <c r="L102" s="260" t="s">
        <v>36</v>
      </c>
      <c r="M102" s="261"/>
      <c r="N102" s="260" t="s">
        <v>37</v>
      </c>
      <c r="O102" s="261"/>
      <c r="P102" s="256" t="s">
        <v>16</v>
      </c>
      <c r="Q102" s="256" t="s">
        <v>17</v>
      </c>
      <c r="R102" s="260" t="s">
        <v>18</v>
      </c>
      <c r="S102" s="261"/>
    </row>
    <row r="103" spans="1:19" ht="31.5" customHeight="1">
      <c r="A103" s="270"/>
      <c r="B103" s="266"/>
      <c r="C103" s="266"/>
      <c r="D103" s="266"/>
      <c r="E103" s="266"/>
      <c r="F103" s="266"/>
      <c r="G103" s="266"/>
      <c r="H103" s="266"/>
      <c r="I103" s="9" t="s">
        <v>20</v>
      </c>
      <c r="J103" s="9" t="s">
        <v>22</v>
      </c>
      <c r="K103" s="262"/>
      <c r="L103" s="9" t="s">
        <v>20</v>
      </c>
      <c r="M103" s="9" t="s">
        <v>22</v>
      </c>
      <c r="N103" s="9" t="s">
        <v>20</v>
      </c>
      <c r="O103" s="9" t="s">
        <v>22</v>
      </c>
      <c r="P103" s="256"/>
      <c r="Q103" s="256"/>
      <c r="R103" s="9" t="s">
        <v>20</v>
      </c>
      <c r="S103" s="48" t="s">
        <v>22</v>
      </c>
    </row>
    <row r="104" spans="1:19" ht="36">
      <c r="A104" s="2" t="s">
        <v>85</v>
      </c>
      <c r="B104" s="3" t="s">
        <v>86</v>
      </c>
      <c r="C104" s="5" t="s">
        <v>25</v>
      </c>
      <c r="D104" s="5" t="s">
        <v>26</v>
      </c>
      <c r="E104" s="5" t="s">
        <v>27</v>
      </c>
      <c r="F104" s="5" t="s">
        <v>28</v>
      </c>
      <c r="G104" s="4" t="s">
        <v>29</v>
      </c>
      <c r="H104" s="5" t="s">
        <v>30</v>
      </c>
      <c r="I104" s="6">
        <v>28</v>
      </c>
      <c r="J104" s="6">
        <f>ROUND(I104*1.22,2)</f>
        <v>34.159999999999997</v>
      </c>
      <c r="K104" s="7" t="s">
        <v>31</v>
      </c>
      <c r="L104" s="8">
        <f>ROUND(N104/12,2)</f>
        <v>20.58</v>
      </c>
      <c r="M104" s="8">
        <f>ROUND(O104/12,2)</f>
        <v>25.1</v>
      </c>
      <c r="N104" s="8">
        <f t="shared" ref="N104" si="25">ROUND(O104/1.22,2)</f>
        <v>246.91</v>
      </c>
      <c r="O104" s="8">
        <v>301.23</v>
      </c>
      <c r="P104" s="49">
        <v>1</v>
      </c>
      <c r="Q104" s="49">
        <v>12</v>
      </c>
      <c r="R104" s="6">
        <f>L104*P104*Q104</f>
        <v>246.95999999999998</v>
      </c>
      <c r="S104" s="6">
        <f>R104*1.22</f>
        <v>301.29119999999995</v>
      </c>
    </row>
    <row r="105" spans="1:19">
      <c r="A105" s="272" t="s">
        <v>32</v>
      </c>
      <c r="B105" s="272"/>
      <c r="C105" s="272"/>
      <c r="D105" s="272"/>
      <c r="E105" s="272"/>
      <c r="F105" s="272"/>
      <c r="G105" s="272"/>
      <c r="H105" s="272"/>
      <c r="I105" s="25"/>
      <c r="J105" s="26"/>
      <c r="K105" s="27"/>
      <c r="L105" s="27"/>
      <c r="M105" s="27"/>
      <c r="N105" s="27"/>
      <c r="O105" s="27"/>
      <c r="P105" s="84">
        <f>SUM(P104)</f>
        <v>1</v>
      </c>
      <c r="Q105" s="84"/>
      <c r="R105" s="28">
        <f>SUM(R104)</f>
        <v>246.95999999999998</v>
      </c>
      <c r="S105" s="28">
        <f>SUM(S104)</f>
        <v>301.29119999999995</v>
      </c>
    </row>
    <row r="106" spans="1:19">
      <c r="A106" s="62"/>
      <c r="B106" s="62"/>
      <c r="C106" s="62"/>
      <c r="D106" s="62"/>
      <c r="E106" s="62"/>
      <c r="F106" s="62"/>
      <c r="G106" s="62"/>
      <c r="H106" s="62"/>
      <c r="I106" s="63"/>
      <c r="J106" s="64"/>
      <c r="R106" s="65"/>
      <c r="S106" s="65"/>
    </row>
    <row r="107" spans="1:19" ht="13.2">
      <c r="A107" s="47"/>
      <c r="B107" s="258" t="s">
        <v>33</v>
      </c>
      <c r="C107" s="258"/>
      <c r="D107" s="258"/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  <c r="O107" s="258"/>
      <c r="P107" s="258"/>
      <c r="Q107" s="98"/>
    </row>
    <row r="108" spans="1:19" ht="45" customHeight="1">
      <c r="A108" s="269" t="s">
        <v>4</v>
      </c>
      <c r="B108" s="265" t="s">
        <v>5</v>
      </c>
      <c r="C108" s="265" t="s">
        <v>6</v>
      </c>
      <c r="D108" s="265" t="s">
        <v>7</v>
      </c>
      <c r="E108" s="265" t="s">
        <v>8</v>
      </c>
      <c r="F108" s="265" t="s">
        <v>9</v>
      </c>
      <c r="G108" s="265" t="s">
        <v>10</v>
      </c>
      <c r="H108" s="265" t="s">
        <v>11</v>
      </c>
      <c r="I108" s="260" t="s">
        <v>34</v>
      </c>
      <c r="J108" s="261"/>
      <c r="K108" s="262" t="s">
        <v>35</v>
      </c>
      <c r="L108" s="260" t="s">
        <v>36</v>
      </c>
      <c r="M108" s="261"/>
      <c r="N108" s="260" t="s">
        <v>37</v>
      </c>
      <c r="O108" s="261"/>
      <c r="P108" s="256" t="s">
        <v>16</v>
      </c>
      <c r="Q108" s="256" t="s">
        <v>17</v>
      </c>
      <c r="R108" s="260" t="s">
        <v>18</v>
      </c>
      <c r="S108" s="261"/>
    </row>
    <row r="109" spans="1:19" ht="31.5" customHeight="1">
      <c r="A109" s="270"/>
      <c r="B109" s="266"/>
      <c r="C109" s="266"/>
      <c r="D109" s="266"/>
      <c r="E109" s="266"/>
      <c r="F109" s="266"/>
      <c r="G109" s="266"/>
      <c r="H109" s="266"/>
      <c r="I109" s="9" t="s">
        <v>20</v>
      </c>
      <c r="J109" s="9" t="s">
        <v>22</v>
      </c>
      <c r="K109" s="262"/>
      <c r="L109" s="9" t="s">
        <v>20</v>
      </c>
      <c r="M109" s="9" t="s">
        <v>22</v>
      </c>
      <c r="N109" s="9" t="s">
        <v>20</v>
      </c>
      <c r="O109" s="9" t="s">
        <v>22</v>
      </c>
      <c r="P109" s="256"/>
      <c r="Q109" s="256"/>
      <c r="R109" s="9" t="s">
        <v>20</v>
      </c>
      <c r="S109" s="48" t="s">
        <v>22</v>
      </c>
    </row>
    <row r="110" spans="1:19" ht="24">
      <c r="A110" s="2" t="s">
        <v>87</v>
      </c>
      <c r="B110" s="3" t="s">
        <v>88</v>
      </c>
      <c r="C110" s="5" t="s">
        <v>40</v>
      </c>
      <c r="D110" s="5" t="s">
        <v>26</v>
      </c>
      <c r="E110" s="5" t="s">
        <v>27</v>
      </c>
      <c r="F110" s="5" t="s">
        <v>41</v>
      </c>
      <c r="G110" s="4" t="s">
        <v>89</v>
      </c>
      <c r="H110" s="5" t="s">
        <v>90</v>
      </c>
      <c r="I110" s="6">
        <v>218</v>
      </c>
      <c r="J110" s="6">
        <f>ROUND(I110*1.22,2)</f>
        <v>265.95999999999998</v>
      </c>
      <c r="K110" s="7" t="s">
        <v>31</v>
      </c>
      <c r="L110" s="8">
        <f t="shared" ref="L110:L113" si="26">ROUND(M110/1.22,2)</f>
        <v>154.1</v>
      </c>
      <c r="M110" s="8">
        <f>O110</f>
        <v>188</v>
      </c>
      <c r="N110" s="8">
        <f t="shared" ref="N110:N113" si="27">ROUND(O110/1.22,2)</f>
        <v>154.1</v>
      </c>
      <c r="O110" s="8">
        <v>188</v>
      </c>
      <c r="P110" s="49"/>
      <c r="Q110" s="107" t="s">
        <v>44</v>
      </c>
      <c r="R110" s="6">
        <f t="shared" ref="R110:R113" si="28">N110*P110</f>
        <v>0</v>
      </c>
      <c r="S110" s="6">
        <f t="shared" ref="S110:S113" si="29">R110*1.22</f>
        <v>0</v>
      </c>
    </row>
    <row r="111" spans="1:19" ht="24">
      <c r="A111" s="2" t="s">
        <v>91</v>
      </c>
      <c r="B111" s="3" t="s">
        <v>92</v>
      </c>
      <c r="C111" s="5" t="s">
        <v>40</v>
      </c>
      <c r="D111" s="5" t="s">
        <v>26</v>
      </c>
      <c r="E111" s="5" t="s">
        <v>27</v>
      </c>
      <c r="F111" s="5" t="s">
        <v>41</v>
      </c>
      <c r="G111" s="4" t="s">
        <v>89</v>
      </c>
      <c r="H111" s="5" t="s">
        <v>93</v>
      </c>
      <c r="I111" s="6">
        <v>70</v>
      </c>
      <c r="J111" s="6">
        <f>ROUND(I111*1.22,2)</f>
        <v>85.4</v>
      </c>
      <c r="K111" s="7" t="s">
        <v>31</v>
      </c>
      <c r="L111" s="8">
        <f t="shared" si="26"/>
        <v>43.38</v>
      </c>
      <c r="M111" s="8">
        <f>O111</f>
        <v>52.92</v>
      </c>
      <c r="N111" s="8">
        <f t="shared" si="27"/>
        <v>43.38</v>
      </c>
      <c r="O111" s="8">
        <v>52.92</v>
      </c>
      <c r="P111" s="49"/>
      <c r="Q111" s="107" t="s">
        <v>44</v>
      </c>
      <c r="R111" s="6">
        <f t="shared" si="28"/>
        <v>0</v>
      </c>
      <c r="S111" s="6">
        <f t="shared" si="29"/>
        <v>0</v>
      </c>
    </row>
    <row r="112" spans="1:19" ht="24">
      <c r="A112" s="2" t="s">
        <v>94</v>
      </c>
      <c r="B112" s="3" t="s">
        <v>95</v>
      </c>
      <c r="C112" s="5" t="s">
        <v>40</v>
      </c>
      <c r="D112" s="5" t="s">
        <v>26</v>
      </c>
      <c r="E112" s="5" t="s">
        <v>27</v>
      </c>
      <c r="F112" s="5" t="s">
        <v>41</v>
      </c>
      <c r="G112" s="4" t="s">
        <v>89</v>
      </c>
      <c r="H112" s="5" t="s">
        <v>90</v>
      </c>
      <c r="I112" s="6">
        <v>91</v>
      </c>
      <c r="J112" s="6">
        <f>ROUND(I112*1.22,2)</f>
        <v>111.02</v>
      </c>
      <c r="K112" s="7" t="s">
        <v>31</v>
      </c>
      <c r="L112" s="8">
        <f t="shared" si="26"/>
        <v>63.86</v>
      </c>
      <c r="M112" s="8">
        <f>O112</f>
        <v>77.91</v>
      </c>
      <c r="N112" s="8">
        <f t="shared" si="27"/>
        <v>63.86</v>
      </c>
      <c r="O112" s="8">
        <v>77.91</v>
      </c>
      <c r="P112" s="49"/>
      <c r="Q112" s="107" t="s">
        <v>44</v>
      </c>
      <c r="R112" s="6">
        <f t="shared" si="28"/>
        <v>0</v>
      </c>
      <c r="S112" s="6">
        <f t="shared" si="29"/>
        <v>0</v>
      </c>
    </row>
    <row r="113" spans="1:19" ht="24">
      <c r="A113" s="2" t="s">
        <v>96</v>
      </c>
      <c r="B113" s="3" t="s">
        <v>97</v>
      </c>
      <c r="C113" s="5" t="s">
        <v>40</v>
      </c>
      <c r="D113" s="5" t="s">
        <v>26</v>
      </c>
      <c r="E113" s="5" t="s">
        <v>27</v>
      </c>
      <c r="F113" s="5" t="s">
        <v>41</v>
      </c>
      <c r="G113" s="4" t="s">
        <v>89</v>
      </c>
      <c r="H113" s="5" t="s">
        <v>90</v>
      </c>
      <c r="I113" s="6">
        <v>116</v>
      </c>
      <c r="J113" s="6">
        <f>ROUND(I113*1.22,2)</f>
        <v>141.52000000000001</v>
      </c>
      <c r="K113" s="7" t="s">
        <v>31</v>
      </c>
      <c r="L113" s="8">
        <f t="shared" si="26"/>
        <v>82.08</v>
      </c>
      <c r="M113" s="8">
        <f>O113</f>
        <v>100.14</v>
      </c>
      <c r="N113" s="8">
        <f t="shared" si="27"/>
        <v>82.08</v>
      </c>
      <c r="O113" s="8">
        <v>100.14</v>
      </c>
      <c r="P113" s="49"/>
      <c r="Q113" s="107" t="s">
        <v>44</v>
      </c>
      <c r="R113" s="6">
        <f t="shared" si="28"/>
        <v>0</v>
      </c>
      <c r="S113" s="6">
        <f t="shared" si="29"/>
        <v>0</v>
      </c>
    </row>
    <row r="114" spans="1:19">
      <c r="A114" s="272" t="s">
        <v>32</v>
      </c>
      <c r="B114" s="272"/>
      <c r="C114" s="272"/>
      <c r="D114" s="272"/>
      <c r="E114" s="272"/>
      <c r="F114" s="272"/>
      <c r="G114" s="272"/>
      <c r="H114" s="272"/>
      <c r="I114" s="25"/>
      <c r="J114" s="26"/>
      <c r="K114" s="27"/>
      <c r="L114" s="27"/>
      <c r="M114" s="27"/>
      <c r="N114" s="27"/>
      <c r="O114" s="27"/>
      <c r="P114" s="84">
        <f>SUM(P110:P113)</f>
        <v>0</v>
      </c>
      <c r="Q114" s="84"/>
      <c r="R114" s="28">
        <f>SUM(R110:R113)</f>
        <v>0</v>
      </c>
      <c r="S114" s="28">
        <f>SUM(S110:S113)</f>
        <v>0</v>
      </c>
    </row>
    <row r="115" spans="1:19">
      <c r="A115" s="62"/>
      <c r="B115" s="62"/>
      <c r="C115" s="62"/>
      <c r="D115" s="62"/>
      <c r="E115" s="62"/>
      <c r="F115" s="62"/>
      <c r="G115" s="62"/>
      <c r="H115" s="62"/>
      <c r="I115" s="63"/>
      <c r="J115" s="64"/>
      <c r="R115" s="65"/>
      <c r="S115" s="1"/>
    </row>
    <row r="116" spans="1:19" ht="13.2">
      <c r="A116" s="47"/>
      <c r="B116" s="258" t="s">
        <v>51</v>
      </c>
      <c r="C116" s="258"/>
      <c r="D116" s="258"/>
      <c r="E116" s="258"/>
      <c r="F116" s="258"/>
      <c r="G116" s="258"/>
      <c r="H116" s="258"/>
      <c r="I116" s="258"/>
      <c r="J116" s="258"/>
      <c r="K116" s="258"/>
      <c r="L116" s="258"/>
      <c r="M116" s="258"/>
      <c r="N116" s="258"/>
      <c r="O116" s="258"/>
      <c r="P116" s="258"/>
      <c r="Q116" s="98"/>
    </row>
    <row r="117" spans="1:19" ht="45" customHeight="1">
      <c r="A117" s="269" t="s">
        <v>4</v>
      </c>
      <c r="B117" s="265" t="s">
        <v>5</v>
      </c>
      <c r="C117" s="265" t="s">
        <v>6</v>
      </c>
      <c r="D117" s="265" t="s">
        <v>7</v>
      </c>
      <c r="E117" s="265" t="s">
        <v>8</v>
      </c>
      <c r="F117" s="265" t="s">
        <v>9</v>
      </c>
      <c r="G117" s="265" t="s">
        <v>10</v>
      </c>
      <c r="H117" s="265" t="s">
        <v>11</v>
      </c>
      <c r="I117" s="260" t="s">
        <v>34</v>
      </c>
      <c r="J117" s="261"/>
      <c r="K117" s="262" t="s">
        <v>35</v>
      </c>
      <c r="L117" s="260" t="s">
        <v>36</v>
      </c>
      <c r="M117" s="261"/>
      <c r="N117" s="260" t="s">
        <v>37</v>
      </c>
      <c r="O117" s="261"/>
      <c r="P117" s="256" t="s">
        <v>16</v>
      </c>
      <c r="Q117" s="256" t="s">
        <v>17</v>
      </c>
      <c r="R117" s="260" t="s">
        <v>18</v>
      </c>
      <c r="S117" s="261"/>
    </row>
    <row r="118" spans="1:19" ht="31.5" customHeight="1">
      <c r="A118" s="270"/>
      <c r="B118" s="266"/>
      <c r="C118" s="266"/>
      <c r="D118" s="266"/>
      <c r="E118" s="266"/>
      <c r="F118" s="266"/>
      <c r="G118" s="266"/>
      <c r="H118" s="266"/>
      <c r="I118" s="9" t="s">
        <v>20</v>
      </c>
      <c r="J118" s="9" t="s">
        <v>22</v>
      </c>
      <c r="K118" s="262"/>
      <c r="L118" s="9" t="s">
        <v>20</v>
      </c>
      <c r="M118" s="9" t="s">
        <v>22</v>
      </c>
      <c r="N118" s="9" t="s">
        <v>20</v>
      </c>
      <c r="O118" s="9" t="s">
        <v>22</v>
      </c>
      <c r="P118" s="256"/>
      <c r="Q118" s="256"/>
      <c r="R118" s="9" t="s">
        <v>20</v>
      </c>
      <c r="S118" s="48" t="s">
        <v>22</v>
      </c>
    </row>
    <row r="119" spans="1:19" ht="36">
      <c r="A119" s="2" t="s">
        <v>98</v>
      </c>
      <c r="B119" s="3" t="s">
        <v>99</v>
      </c>
      <c r="C119" s="5" t="s">
        <v>25</v>
      </c>
      <c r="D119" s="5" t="s">
        <v>26</v>
      </c>
      <c r="E119" s="5" t="s">
        <v>27</v>
      </c>
      <c r="F119" s="5" t="s">
        <v>28</v>
      </c>
      <c r="G119" s="4" t="s">
        <v>29</v>
      </c>
      <c r="H119" s="5" t="s">
        <v>30</v>
      </c>
      <c r="I119" s="6">
        <v>10.6</v>
      </c>
      <c r="J119" s="6">
        <f>ROUND(I119*1.22,2)</f>
        <v>12.93</v>
      </c>
      <c r="K119" s="7" t="s">
        <v>31</v>
      </c>
      <c r="L119" s="8">
        <f t="shared" ref="L119:L120" si="30">ROUND(N119/12,2)</f>
        <v>7.27</v>
      </c>
      <c r="M119" s="8">
        <f t="shared" ref="M119:M120" si="31">ROUND(O119/12,2)</f>
        <v>8.8699999999999992</v>
      </c>
      <c r="N119" s="8">
        <f t="shared" ref="N119:N121" si="32">ROUND(O119/1.22,2)</f>
        <v>87.25</v>
      </c>
      <c r="O119" s="8">
        <v>106.45</v>
      </c>
      <c r="P119" s="49">
        <v>1</v>
      </c>
      <c r="Q119" s="49">
        <v>12</v>
      </c>
      <c r="R119" s="6">
        <f t="shared" ref="R119:R120" si="33">L119*P119*Q119</f>
        <v>87.24</v>
      </c>
      <c r="S119" s="6">
        <f t="shared" ref="S119:S121" si="34">R119*1.22</f>
        <v>106.43279999999999</v>
      </c>
    </row>
    <row r="120" spans="1:19" ht="24">
      <c r="A120" s="2" t="s">
        <v>100</v>
      </c>
      <c r="B120" s="3" t="s">
        <v>101</v>
      </c>
      <c r="C120" s="5" t="s">
        <v>40</v>
      </c>
      <c r="D120" s="5" t="s">
        <v>26</v>
      </c>
      <c r="E120" s="5" t="s">
        <v>27</v>
      </c>
      <c r="F120" s="5" t="s">
        <v>28</v>
      </c>
      <c r="G120" s="4" t="s">
        <v>29</v>
      </c>
      <c r="H120" s="5" t="s">
        <v>30</v>
      </c>
      <c r="I120" s="6">
        <v>4.7</v>
      </c>
      <c r="J120" s="6">
        <f>ROUND(I120*1.22,2)</f>
        <v>5.73</v>
      </c>
      <c r="K120" s="7" t="s">
        <v>31</v>
      </c>
      <c r="L120" s="8">
        <f t="shared" si="30"/>
        <v>3.41</v>
      </c>
      <c r="M120" s="8">
        <f t="shared" si="31"/>
        <v>4.16</v>
      </c>
      <c r="N120" s="8">
        <f t="shared" si="32"/>
        <v>40.950000000000003</v>
      </c>
      <c r="O120" s="8">
        <v>49.96</v>
      </c>
      <c r="P120" s="49">
        <v>1</v>
      </c>
      <c r="Q120" s="49">
        <v>12</v>
      </c>
      <c r="R120" s="6">
        <f t="shared" si="33"/>
        <v>40.92</v>
      </c>
      <c r="S120" s="6">
        <f t="shared" si="34"/>
        <v>49.922400000000003</v>
      </c>
    </row>
    <row r="121" spans="1:19" ht="24">
      <c r="A121" s="2" t="s">
        <v>96</v>
      </c>
      <c r="B121" s="3" t="s">
        <v>97</v>
      </c>
      <c r="C121" s="5" t="s">
        <v>40</v>
      </c>
      <c r="D121" s="5" t="s">
        <v>26</v>
      </c>
      <c r="E121" s="5" t="s">
        <v>27</v>
      </c>
      <c r="F121" s="5" t="s">
        <v>41</v>
      </c>
      <c r="G121" s="4" t="s">
        <v>89</v>
      </c>
      <c r="H121" s="5" t="s">
        <v>90</v>
      </c>
      <c r="I121" s="6">
        <v>116</v>
      </c>
      <c r="J121" s="6">
        <f>ROUND(I121*1.22,2)</f>
        <v>141.52000000000001</v>
      </c>
      <c r="K121" s="7" t="s">
        <v>31</v>
      </c>
      <c r="L121" s="8">
        <f t="shared" ref="L121" si="35">ROUND(M121/1.22,2)</f>
        <v>82.08</v>
      </c>
      <c r="M121" s="8">
        <f>O121</f>
        <v>100.14</v>
      </c>
      <c r="N121" s="8">
        <f t="shared" si="32"/>
        <v>82.08</v>
      </c>
      <c r="O121" s="8">
        <v>100.14</v>
      </c>
      <c r="P121" s="49"/>
      <c r="Q121" s="107" t="s">
        <v>44</v>
      </c>
      <c r="R121" s="6">
        <f t="shared" ref="R121" si="36">N121*P121</f>
        <v>0</v>
      </c>
      <c r="S121" s="6">
        <f t="shared" si="34"/>
        <v>0</v>
      </c>
    </row>
    <row r="122" spans="1:19">
      <c r="A122" s="272" t="s">
        <v>32</v>
      </c>
      <c r="B122" s="272"/>
      <c r="C122" s="272"/>
      <c r="D122" s="272"/>
      <c r="E122" s="272"/>
      <c r="F122" s="272"/>
      <c r="G122" s="272"/>
      <c r="H122" s="272"/>
      <c r="I122" s="25"/>
      <c r="J122" s="26"/>
      <c r="K122" s="27"/>
      <c r="L122" s="27"/>
      <c r="M122" s="27"/>
      <c r="N122" s="27"/>
      <c r="O122" s="27"/>
      <c r="P122" s="84">
        <f>SUM(P119:P121)</f>
        <v>2</v>
      </c>
      <c r="Q122" s="84"/>
      <c r="R122" s="28">
        <f>SUM(R119:R121)</f>
        <v>128.16</v>
      </c>
      <c r="S122" s="28">
        <f>SUM(S119:S121)</f>
        <v>156.3552</v>
      </c>
    </row>
    <row r="123" spans="1:19">
      <c r="A123" s="66"/>
      <c r="B123" s="64"/>
      <c r="C123" s="64"/>
      <c r="D123" s="64"/>
      <c r="E123" s="64"/>
      <c r="F123" s="64"/>
      <c r="G123" s="64"/>
      <c r="H123" s="64"/>
      <c r="I123" s="63"/>
      <c r="J123" s="64"/>
    </row>
    <row r="124" spans="1:19" ht="13.2">
      <c r="A124" s="47"/>
      <c r="B124" s="258" t="s">
        <v>56</v>
      </c>
      <c r="C124" s="258"/>
      <c r="D124" s="258"/>
      <c r="E124" s="258"/>
      <c r="F124" s="258"/>
      <c r="G124" s="258"/>
      <c r="H124" s="258"/>
      <c r="I124" s="258"/>
      <c r="J124" s="258"/>
      <c r="K124" s="258"/>
      <c r="L124" s="258"/>
      <c r="M124" s="258"/>
      <c r="N124" s="258"/>
      <c r="O124" s="258"/>
      <c r="P124" s="258"/>
      <c r="Q124" s="98"/>
    </row>
    <row r="125" spans="1:19" ht="45" customHeight="1">
      <c r="A125" s="269" t="s">
        <v>4</v>
      </c>
      <c r="B125" s="265" t="s">
        <v>5</v>
      </c>
      <c r="C125" s="265" t="s">
        <v>6</v>
      </c>
      <c r="D125" s="265" t="s">
        <v>7</v>
      </c>
      <c r="E125" s="265" t="s">
        <v>8</v>
      </c>
      <c r="F125" s="265" t="s">
        <v>9</v>
      </c>
      <c r="G125" s="265" t="s">
        <v>10</v>
      </c>
      <c r="H125" s="265" t="s">
        <v>11</v>
      </c>
      <c r="I125" s="260" t="s">
        <v>34</v>
      </c>
      <c r="J125" s="261"/>
      <c r="K125" s="262" t="s">
        <v>35</v>
      </c>
      <c r="L125" s="260" t="s">
        <v>36</v>
      </c>
      <c r="M125" s="261"/>
      <c r="N125" s="260" t="s">
        <v>37</v>
      </c>
      <c r="O125" s="261"/>
      <c r="P125" s="256" t="s">
        <v>16</v>
      </c>
      <c r="Q125" s="256" t="s">
        <v>17</v>
      </c>
      <c r="R125" s="260" t="s">
        <v>18</v>
      </c>
      <c r="S125" s="261"/>
    </row>
    <row r="126" spans="1:19" ht="31.5" customHeight="1">
      <c r="A126" s="270"/>
      <c r="B126" s="266"/>
      <c r="C126" s="266"/>
      <c r="D126" s="266"/>
      <c r="E126" s="266"/>
      <c r="F126" s="266"/>
      <c r="G126" s="266"/>
      <c r="H126" s="266"/>
      <c r="I126" s="9" t="s">
        <v>20</v>
      </c>
      <c r="J126" s="9" t="s">
        <v>22</v>
      </c>
      <c r="K126" s="262"/>
      <c r="L126" s="9" t="s">
        <v>20</v>
      </c>
      <c r="M126" s="9" t="s">
        <v>22</v>
      </c>
      <c r="N126" s="9" t="s">
        <v>20</v>
      </c>
      <c r="O126" s="9" t="s">
        <v>22</v>
      </c>
      <c r="P126" s="256"/>
      <c r="Q126" s="256"/>
      <c r="R126" s="9" t="s">
        <v>20</v>
      </c>
      <c r="S126" s="48" t="s">
        <v>22</v>
      </c>
    </row>
    <row r="127" spans="1:19" ht="24">
      <c r="A127" s="10" t="s">
        <v>102</v>
      </c>
      <c r="B127" s="3" t="s">
        <v>103</v>
      </c>
      <c r="C127" s="10" t="s">
        <v>25</v>
      </c>
      <c r="D127" s="10" t="s">
        <v>26</v>
      </c>
      <c r="E127" s="10" t="s">
        <v>27</v>
      </c>
      <c r="F127" s="10" t="s">
        <v>28</v>
      </c>
      <c r="G127" s="3" t="s">
        <v>29</v>
      </c>
      <c r="H127" s="10" t="s">
        <v>30</v>
      </c>
      <c r="I127" s="6">
        <v>17.899999999999999</v>
      </c>
      <c r="J127" s="6">
        <f>ROUND(I127*1.22,2)</f>
        <v>21.84</v>
      </c>
      <c r="K127" s="7" t="s">
        <v>31</v>
      </c>
      <c r="L127" s="8">
        <f t="shared" ref="L127:L129" si="37">ROUND(N127/12,2)</f>
        <v>13.14</v>
      </c>
      <c r="M127" s="8">
        <f t="shared" ref="M127:M129" si="38">ROUND(O127/12,2)</f>
        <v>16.04</v>
      </c>
      <c r="N127" s="8">
        <f t="shared" ref="N127:N129" si="39">ROUND(O127/1.22,2)</f>
        <v>157.72</v>
      </c>
      <c r="O127" s="8">
        <v>192.42</v>
      </c>
      <c r="P127" s="49">
        <v>1</v>
      </c>
      <c r="Q127" s="49">
        <v>12</v>
      </c>
      <c r="R127" s="6">
        <f t="shared" ref="R127:R129" si="40">L127*P127*Q127</f>
        <v>157.68</v>
      </c>
      <c r="S127" s="6">
        <f t="shared" ref="S127:S129" si="41">R127*1.22</f>
        <v>192.36959999999999</v>
      </c>
    </row>
    <row r="128" spans="1:19" ht="24">
      <c r="A128" s="10" t="s">
        <v>100</v>
      </c>
      <c r="B128" s="3" t="s">
        <v>101</v>
      </c>
      <c r="C128" s="10" t="s">
        <v>40</v>
      </c>
      <c r="D128" s="10" t="s">
        <v>26</v>
      </c>
      <c r="E128" s="10" t="s">
        <v>27</v>
      </c>
      <c r="F128" s="10" t="s">
        <v>28</v>
      </c>
      <c r="G128" s="3" t="s">
        <v>29</v>
      </c>
      <c r="H128" s="10" t="s">
        <v>30</v>
      </c>
      <c r="I128" s="6">
        <v>4.7</v>
      </c>
      <c r="J128" s="6">
        <f>ROUND(I128*1.22,2)</f>
        <v>5.73</v>
      </c>
      <c r="K128" s="7" t="s">
        <v>31</v>
      </c>
      <c r="L128" s="8">
        <f t="shared" si="37"/>
        <v>3.41</v>
      </c>
      <c r="M128" s="8">
        <f t="shared" si="38"/>
        <v>4.16</v>
      </c>
      <c r="N128" s="8">
        <f t="shared" si="39"/>
        <v>40.950000000000003</v>
      </c>
      <c r="O128" s="8">
        <v>49.96</v>
      </c>
      <c r="P128" s="49">
        <v>1</v>
      </c>
      <c r="Q128" s="49">
        <v>12</v>
      </c>
      <c r="R128" s="6">
        <f t="shared" si="40"/>
        <v>40.92</v>
      </c>
      <c r="S128" s="6">
        <f t="shared" si="41"/>
        <v>49.922400000000003</v>
      </c>
    </row>
    <row r="129" spans="1:19" ht="24">
      <c r="A129" s="10" t="s">
        <v>104</v>
      </c>
      <c r="B129" s="3" t="s">
        <v>105</v>
      </c>
      <c r="C129" s="10" t="s">
        <v>40</v>
      </c>
      <c r="D129" s="10" t="s">
        <v>26</v>
      </c>
      <c r="E129" s="10" t="s">
        <v>27</v>
      </c>
      <c r="F129" s="10" t="s">
        <v>28</v>
      </c>
      <c r="G129" s="3" t="s">
        <v>29</v>
      </c>
      <c r="H129" s="10" t="s">
        <v>30</v>
      </c>
      <c r="I129" s="6">
        <v>2.17</v>
      </c>
      <c r="J129" s="6">
        <f>ROUND(I129*1.22,2)</f>
        <v>2.65</v>
      </c>
      <c r="K129" s="7" t="s">
        <v>31</v>
      </c>
      <c r="L129" s="8">
        <f t="shared" si="37"/>
        <v>1.36</v>
      </c>
      <c r="M129" s="8">
        <f t="shared" si="38"/>
        <v>1.66</v>
      </c>
      <c r="N129" s="8">
        <f t="shared" si="39"/>
        <v>16.28</v>
      </c>
      <c r="O129" s="8">
        <v>19.86</v>
      </c>
      <c r="P129" s="49">
        <v>1</v>
      </c>
      <c r="Q129" s="49">
        <v>12</v>
      </c>
      <c r="R129" s="6">
        <f t="shared" si="40"/>
        <v>16.32</v>
      </c>
      <c r="S129" s="6">
        <f t="shared" si="41"/>
        <v>19.910399999999999</v>
      </c>
    </row>
    <row r="130" spans="1:19">
      <c r="A130" s="272" t="s">
        <v>32</v>
      </c>
      <c r="B130" s="272"/>
      <c r="C130" s="272"/>
      <c r="D130" s="272"/>
      <c r="E130" s="272"/>
      <c r="F130" s="272"/>
      <c r="G130" s="272"/>
      <c r="H130" s="272"/>
      <c r="I130" s="25"/>
      <c r="J130" s="26"/>
      <c r="K130" s="27"/>
      <c r="L130" s="27"/>
      <c r="M130" s="27"/>
      <c r="N130" s="27"/>
      <c r="O130" s="27"/>
      <c r="P130" s="84">
        <f>SUM(P127:P129)</f>
        <v>3</v>
      </c>
      <c r="Q130" s="84"/>
      <c r="R130" s="28">
        <f>SUM(R127:R129)</f>
        <v>214.92000000000002</v>
      </c>
      <c r="S130" s="28">
        <f>SUM(S127:S129)</f>
        <v>262.20240000000001</v>
      </c>
    </row>
    <row r="131" spans="1:19">
      <c r="A131" s="47"/>
      <c r="B131" s="51"/>
      <c r="C131" s="51"/>
      <c r="D131" s="51"/>
      <c r="I131" s="52"/>
      <c r="M131" s="67"/>
      <c r="N131" s="67"/>
      <c r="O131" s="67"/>
    </row>
    <row r="132" spans="1:19" ht="13.2">
      <c r="A132" s="47"/>
      <c r="B132" s="258" t="s">
        <v>61</v>
      </c>
      <c r="C132" s="258"/>
      <c r="D132" s="258"/>
      <c r="E132" s="258"/>
      <c r="F132" s="258"/>
      <c r="G132" s="258"/>
      <c r="H132" s="258"/>
      <c r="I132" s="258"/>
      <c r="J132" s="258"/>
      <c r="K132" s="258"/>
      <c r="L132" s="258"/>
      <c r="M132" s="258"/>
      <c r="N132" s="258"/>
      <c r="O132" s="258"/>
      <c r="P132" s="258"/>
      <c r="Q132" s="98"/>
    </row>
    <row r="133" spans="1:19" ht="45" customHeight="1">
      <c r="A133" s="269" t="s">
        <v>4</v>
      </c>
      <c r="B133" s="265" t="s">
        <v>5</v>
      </c>
      <c r="C133" s="265" t="s">
        <v>6</v>
      </c>
      <c r="D133" s="265" t="s">
        <v>7</v>
      </c>
      <c r="E133" s="265" t="s">
        <v>8</v>
      </c>
      <c r="F133" s="265" t="s">
        <v>9</v>
      </c>
      <c r="G133" s="265" t="s">
        <v>10</v>
      </c>
      <c r="H133" s="265" t="s">
        <v>11</v>
      </c>
      <c r="I133" s="260" t="s">
        <v>34</v>
      </c>
      <c r="J133" s="261"/>
      <c r="K133" s="262" t="s">
        <v>35</v>
      </c>
      <c r="L133" s="260" t="s">
        <v>36</v>
      </c>
      <c r="M133" s="261"/>
      <c r="N133" s="260" t="s">
        <v>37</v>
      </c>
      <c r="O133" s="261"/>
      <c r="P133" s="256" t="s">
        <v>16</v>
      </c>
      <c r="Q133" s="256" t="s">
        <v>17</v>
      </c>
      <c r="R133" s="260" t="s">
        <v>18</v>
      </c>
      <c r="S133" s="261"/>
    </row>
    <row r="134" spans="1:19" ht="31.5" customHeight="1">
      <c r="A134" s="270"/>
      <c r="B134" s="266"/>
      <c r="C134" s="266"/>
      <c r="D134" s="266"/>
      <c r="E134" s="266"/>
      <c r="F134" s="266"/>
      <c r="G134" s="266"/>
      <c r="H134" s="266"/>
      <c r="I134" s="9" t="s">
        <v>20</v>
      </c>
      <c r="J134" s="9" t="s">
        <v>22</v>
      </c>
      <c r="K134" s="262"/>
      <c r="L134" s="9" t="s">
        <v>20</v>
      </c>
      <c r="M134" s="9" t="s">
        <v>22</v>
      </c>
      <c r="N134" s="9" t="s">
        <v>20</v>
      </c>
      <c r="O134" s="9" t="s">
        <v>22</v>
      </c>
      <c r="P134" s="256"/>
      <c r="Q134" s="256"/>
      <c r="R134" s="9" t="s">
        <v>20</v>
      </c>
      <c r="S134" s="48" t="s">
        <v>22</v>
      </c>
    </row>
    <row r="135" spans="1:19" ht="13.2">
      <c r="A135" s="56"/>
      <c r="B135" s="245" t="s">
        <v>62</v>
      </c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106"/>
    </row>
    <row r="136" spans="1:19" ht="24">
      <c r="A136" s="10" t="s">
        <v>106</v>
      </c>
      <c r="B136" s="3" t="s">
        <v>107</v>
      </c>
      <c r="C136" s="10" t="s">
        <v>40</v>
      </c>
      <c r="D136" s="10" t="s">
        <v>26</v>
      </c>
      <c r="E136" s="10" t="s">
        <v>27</v>
      </c>
      <c r="F136" s="10" t="s">
        <v>41</v>
      </c>
      <c r="G136" s="3" t="s">
        <v>89</v>
      </c>
      <c r="H136" s="10" t="s">
        <v>90</v>
      </c>
      <c r="I136" s="6">
        <v>256</v>
      </c>
      <c r="J136" s="6">
        <f>ROUND(I136*1.22,2)</f>
        <v>312.32</v>
      </c>
      <c r="K136" s="7" t="s">
        <v>31</v>
      </c>
      <c r="L136" s="8">
        <f t="shared" ref="L136:L145" si="42">ROUND(M136/1.22,2)</f>
        <v>181.3</v>
      </c>
      <c r="M136" s="8">
        <f>O136</f>
        <v>221.19</v>
      </c>
      <c r="N136" s="8">
        <f t="shared" ref="N136:N139" si="43">ROUND(O136/1.22,2)</f>
        <v>181.3</v>
      </c>
      <c r="O136" s="8">
        <v>221.19</v>
      </c>
      <c r="P136" s="49"/>
      <c r="Q136" s="107" t="s">
        <v>44</v>
      </c>
      <c r="R136" s="6">
        <f t="shared" ref="R136" si="44">N136*P136</f>
        <v>0</v>
      </c>
      <c r="S136" s="6">
        <f t="shared" ref="S136:S139" si="45">R136*1.22</f>
        <v>0</v>
      </c>
    </row>
    <row r="137" spans="1:19" ht="36">
      <c r="A137" s="10" t="s">
        <v>98</v>
      </c>
      <c r="B137" s="3" t="s">
        <v>99</v>
      </c>
      <c r="C137" s="10" t="s">
        <v>25</v>
      </c>
      <c r="D137" s="10" t="s">
        <v>26</v>
      </c>
      <c r="E137" s="10" t="s">
        <v>27</v>
      </c>
      <c r="F137" s="10" t="s">
        <v>28</v>
      </c>
      <c r="G137" s="3" t="s">
        <v>29</v>
      </c>
      <c r="H137" s="10" t="s">
        <v>30</v>
      </c>
      <c r="I137" s="6">
        <v>10.6</v>
      </c>
      <c r="J137" s="6">
        <f t="shared" ref="J137:J146" si="46">ROUND(I137*1.22,2)</f>
        <v>12.93</v>
      </c>
      <c r="K137" s="7" t="s">
        <v>31</v>
      </c>
      <c r="L137" s="8">
        <f t="shared" ref="L137:L139" si="47">ROUND(N137/12,2)</f>
        <v>7.27</v>
      </c>
      <c r="M137" s="8">
        <f t="shared" ref="M137:M139" si="48">ROUND(O137/12,2)</f>
        <v>8.8699999999999992</v>
      </c>
      <c r="N137" s="8">
        <f t="shared" si="43"/>
        <v>87.25</v>
      </c>
      <c r="O137" s="8">
        <v>106.45</v>
      </c>
      <c r="P137" s="49">
        <v>1</v>
      </c>
      <c r="Q137" s="49">
        <v>12</v>
      </c>
      <c r="R137" s="6">
        <f t="shared" ref="R137:R139" si="49">L137*P137*Q137</f>
        <v>87.24</v>
      </c>
      <c r="S137" s="6">
        <f t="shared" si="45"/>
        <v>106.43279999999999</v>
      </c>
    </row>
    <row r="138" spans="1:19" ht="24">
      <c r="A138" s="10" t="s">
        <v>102</v>
      </c>
      <c r="B138" s="3" t="s">
        <v>103</v>
      </c>
      <c r="C138" s="10" t="s">
        <v>25</v>
      </c>
      <c r="D138" s="10" t="s">
        <v>26</v>
      </c>
      <c r="E138" s="10" t="s">
        <v>27</v>
      </c>
      <c r="F138" s="10" t="s">
        <v>28</v>
      </c>
      <c r="G138" s="3" t="s">
        <v>29</v>
      </c>
      <c r="H138" s="10" t="s">
        <v>30</v>
      </c>
      <c r="I138" s="6">
        <v>17.899999999999999</v>
      </c>
      <c r="J138" s="6">
        <f t="shared" si="46"/>
        <v>21.84</v>
      </c>
      <c r="K138" s="7" t="s">
        <v>31</v>
      </c>
      <c r="L138" s="8">
        <f t="shared" si="47"/>
        <v>13.14</v>
      </c>
      <c r="M138" s="8">
        <f t="shared" si="48"/>
        <v>16.04</v>
      </c>
      <c r="N138" s="8">
        <f t="shared" si="43"/>
        <v>157.72</v>
      </c>
      <c r="O138" s="8">
        <v>192.42</v>
      </c>
      <c r="P138" s="49">
        <v>1</v>
      </c>
      <c r="Q138" s="49">
        <v>12</v>
      </c>
      <c r="R138" s="6">
        <f t="shared" si="49"/>
        <v>157.68</v>
      </c>
      <c r="S138" s="6">
        <f t="shared" si="45"/>
        <v>192.36959999999999</v>
      </c>
    </row>
    <row r="139" spans="1:19" ht="24">
      <c r="A139" s="10" t="s">
        <v>108</v>
      </c>
      <c r="B139" s="3" t="s">
        <v>109</v>
      </c>
      <c r="C139" s="10" t="s">
        <v>25</v>
      </c>
      <c r="D139" s="10" t="s">
        <v>26</v>
      </c>
      <c r="E139" s="10" t="s">
        <v>27</v>
      </c>
      <c r="F139" s="10" t="s">
        <v>28</v>
      </c>
      <c r="G139" s="3" t="s">
        <v>29</v>
      </c>
      <c r="H139" s="10" t="s">
        <v>30</v>
      </c>
      <c r="I139" s="6">
        <v>5.6</v>
      </c>
      <c r="J139" s="6">
        <f t="shared" si="46"/>
        <v>6.83</v>
      </c>
      <c r="K139" s="7" t="s">
        <v>31</v>
      </c>
      <c r="L139" s="8">
        <f t="shared" si="47"/>
        <v>4.09</v>
      </c>
      <c r="M139" s="8">
        <f t="shared" si="48"/>
        <v>4.99</v>
      </c>
      <c r="N139" s="8">
        <f t="shared" si="43"/>
        <v>49.09</v>
      </c>
      <c r="O139" s="8">
        <v>59.89</v>
      </c>
      <c r="P139" s="49">
        <v>1</v>
      </c>
      <c r="Q139" s="49">
        <v>12</v>
      </c>
      <c r="R139" s="6">
        <f t="shared" si="49"/>
        <v>49.08</v>
      </c>
      <c r="S139" s="6">
        <f t="shared" si="45"/>
        <v>59.877599999999994</v>
      </c>
    </row>
    <row r="140" spans="1:19" ht="13.2">
      <c r="A140" s="55"/>
      <c r="B140" s="245" t="s">
        <v>67</v>
      </c>
      <c r="C140" s="246"/>
      <c r="D140" s="246"/>
      <c r="E140" s="246"/>
      <c r="F140" s="246"/>
      <c r="G140" s="246"/>
      <c r="H140" s="246"/>
      <c r="I140" s="246"/>
      <c r="J140" s="246">
        <f t="shared" si="46"/>
        <v>0</v>
      </c>
      <c r="K140" s="246"/>
      <c r="L140" s="246"/>
      <c r="M140" s="246"/>
      <c r="N140" s="246"/>
      <c r="O140" s="246"/>
      <c r="P140" s="246"/>
      <c r="Q140" s="106"/>
    </row>
    <row r="141" spans="1:19" ht="24">
      <c r="A141" s="10" t="s">
        <v>110</v>
      </c>
      <c r="B141" s="3" t="s">
        <v>111</v>
      </c>
      <c r="C141" s="10" t="s">
        <v>40</v>
      </c>
      <c r="D141" s="10" t="s">
        <v>26</v>
      </c>
      <c r="E141" s="10" t="s">
        <v>27</v>
      </c>
      <c r="F141" s="10" t="s">
        <v>41</v>
      </c>
      <c r="G141" s="3" t="s">
        <v>89</v>
      </c>
      <c r="H141" s="10" t="s">
        <v>93</v>
      </c>
      <c r="I141" s="6">
        <v>81</v>
      </c>
      <c r="J141" s="6">
        <f t="shared" si="46"/>
        <v>98.82</v>
      </c>
      <c r="K141" s="7" t="s">
        <v>31</v>
      </c>
      <c r="L141" s="8">
        <f t="shared" si="42"/>
        <v>50.49</v>
      </c>
      <c r="M141" s="8">
        <f>O141</f>
        <v>61.6</v>
      </c>
      <c r="N141" s="8">
        <f t="shared" ref="N141:N142" si="50">ROUND(O141/1.22,2)</f>
        <v>50.49</v>
      </c>
      <c r="O141" s="8">
        <v>61.6</v>
      </c>
      <c r="P141" s="49"/>
      <c r="Q141" s="107" t="s">
        <v>44</v>
      </c>
      <c r="R141" s="6">
        <f t="shared" ref="R141" si="51">N141*P141</f>
        <v>0</v>
      </c>
      <c r="S141" s="6">
        <f t="shared" ref="S141:S142" si="52">R141*1.22</f>
        <v>0</v>
      </c>
    </row>
    <row r="142" spans="1:19" ht="24">
      <c r="A142" s="10" t="s">
        <v>112</v>
      </c>
      <c r="B142" s="3" t="s">
        <v>113</v>
      </c>
      <c r="C142" s="10" t="s">
        <v>40</v>
      </c>
      <c r="D142" s="10" t="s">
        <v>26</v>
      </c>
      <c r="E142" s="10" t="s">
        <v>27</v>
      </c>
      <c r="F142" s="10" t="s">
        <v>28</v>
      </c>
      <c r="G142" s="3" t="s">
        <v>29</v>
      </c>
      <c r="H142" s="10" t="s">
        <v>30</v>
      </c>
      <c r="I142" s="6">
        <v>4.9000000000000004</v>
      </c>
      <c r="J142" s="6">
        <f t="shared" si="46"/>
        <v>5.98</v>
      </c>
      <c r="K142" s="7" t="s">
        <v>31</v>
      </c>
      <c r="L142" s="8">
        <f t="shared" ref="L142" si="53">ROUND(N142/12,2)</f>
        <v>3.59</v>
      </c>
      <c r="M142" s="8">
        <f t="shared" ref="M142" si="54">ROUND(O142/12,2)</f>
        <v>4.37</v>
      </c>
      <c r="N142" s="8">
        <f t="shared" si="50"/>
        <v>43.02</v>
      </c>
      <c r="O142" s="8">
        <v>52.48</v>
      </c>
      <c r="P142" s="49">
        <v>1</v>
      </c>
      <c r="Q142" s="49">
        <v>12</v>
      </c>
      <c r="R142" s="6">
        <f>L142*P142*Q142</f>
        <v>43.08</v>
      </c>
      <c r="S142" s="6">
        <f t="shared" si="52"/>
        <v>52.557599999999994</v>
      </c>
    </row>
    <row r="143" spans="1:19" ht="13.2">
      <c r="A143" s="55"/>
      <c r="B143" s="245" t="s">
        <v>72</v>
      </c>
      <c r="C143" s="246"/>
      <c r="D143" s="246"/>
      <c r="E143" s="246"/>
      <c r="F143" s="246"/>
      <c r="G143" s="246"/>
      <c r="H143" s="246"/>
      <c r="I143" s="246"/>
      <c r="J143" s="246">
        <f t="shared" si="46"/>
        <v>0</v>
      </c>
      <c r="K143" s="246"/>
      <c r="L143" s="246"/>
      <c r="M143" s="246"/>
      <c r="N143" s="246"/>
      <c r="O143" s="246"/>
      <c r="P143" s="246"/>
      <c r="Q143" s="106"/>
    </row>
    <row r="144" spans="1:19" ht="24">
      <c r="A144" s="10" t="s">
        <v>114</v>
      </c>
      <c r="B144" s="3" t="s">
        <v>115</v>
      </c>
      <c r="C144" s="10" t="s">
        <v>116</v>
      </c>
      <c r="D144" s="10" t="s">
        <v>26</v>
      </c>
      <c r="E144" s="10" t="s">
        <v>27</v>
      </c>
      <c r="F144" s="10" t="s">
        <v>41</v>
      </c>
      <c r="G144" s="3" t="s">
        <v>89</v>
      </c>
      <c r="H144" s="10" t="s">
        <v>90</v>
      </c>
      <c r="I144" s="6">
        <v>137</v>
      </c>
      <c r="J144" s="6">
        <f t="shared" si="46"/>
        <v>167.14</v>
      </c>
      <c r="K144" s="7" t="s">
        <v>31</v>
      </c>
      <c r="L144" s="8">
        <f t="shared" si="42"/>
        <v>96.37</v>
      </c>
      <c r="M144" s="8">
        <f>O144</f>
        <v>117.57</v>
      </c>
      <c r="N144" s="8">
        <f t="shared" ref="N144:N146" si="55">ROUND(O144/1.22,2)</f>
        <v>96.37</v>
      </c>
      <c r="O144" s="8">
        <v>117.57</v>
      </c>
      <c r="P144" s="49"/>
      <c r="Q144" s="107" t="s">
        <v>44</v>
      </c>
      <c r="R144" s="6">
        <f t="shared" ref="R144:R145" si="56">N144*P144</f>
        <v>0</v>
      </c>
      <c r="S144" s="6">
        <f t="shared" ref="S144:S146" si="57">R144*1.22</f>
        <v>0</v>
      </c>
    </row>
    <row r="145" spans="1:19" ht="24">
      <c r="A145" s="10" t="s">
        <v>117</v>
      </c>
      <c r="B145" s="3" t="s">
        <v>118</v>
      </c>
      <c r="C145" s="10" t="s">
        <v>40</v>
      </c>
      <c r="D145" s="10" t="s">
        <v>26</v>
      </c>
      <c r="E145" s="10" t="s">
        <v>27</v>
      </c>
      <c r="F145" s="10" t="s">
        <v>41</v>
      </c>
      <c r="G145" s="3" t="s">
        <v>89</v>
      </c>
      <c r="H145" s="10" t="s">
        <v>90</v>
      </c>
      <c r="I145" s="6">
        <v>106</v>
      </c>
      <c r="J145" s="6">
        <f t="shared" si="46"/>
        <v>129.32</v>
      </c>
      <c r="K145" s="7" t="s">
        <v>31</v>
      </c>
      <c r="L145" s="8">
        <f t="shared" si="42"/>
        <v>74.709999999999994</v>
      </c>
      <c r="M145" s="8">
        <f>O145</f>
        <v>91.15</v>
      </c>
      <c r="N145" s="8">
        <f t="shared" si="55"/>
        <v>74.709999999999994</v>
      </c>
      <c r="O145" s="8">
        <v>91.15</v>
      </c>
      <c r="P145" s="49"/>
      <c r="Q145" s="107" t="s">
        <v>44</v>
      </c>
      <c r="R145" s="6">
        <f t="shared" si="56"/>
        <v>0</v>
      </c>
      <c r="S145" s="6">
        <f t="shared" si="57"/>
        <v>0</v>
      </c>
    </row>
    <row r="146" spans="1:19" ht="24">
      <c r="A146" s="10" t="s">
        <v>119</v>
      </c>
      <c r="B146" s="3" t="s">
        <v>120</v>
      </c>
      <c r="C146" s="10" t="s">
        <v>40</v>
      </c>
      <c r="D146" s="10" t="s">
        <v>26</v>
      </c>
      <c r="E146" s="10" t="s">
        <v>27</v>
      </c>
      <c r="F146" s="10" t="s">
        <v>28</v>
      </c>
      <c r="G146" s="3" t="s">
        <v>29</v>
      </c>
      <c r="H146" s="10" t="s">
        <v>30</v>
      </c>
      <c r="I146" s="6">
        <v>2.2799999999999998</v>
      </c>
      <c r="J146" s="6">
        <f t="shared" si="46"/>
        <v>2.78</v>
      </c>
      <c r="K146" s="7" t="s">
        <v>31</v>
      </c>
      <c r="L146" s="8">
        <f t="shared" ref="L146" si="58">ROUND(N146/12,2)</f>
        <v>1.43</v>
      </c>
      <c r="M146" s="8">
        <f t="shared" ref="M146" si="59">ROUND(O146/12,2)</f>
        <v>1.74</v>
      </c>
      <c r="N146" s="8">
        <f t="shared" si="55"/>
        <v>17.13</v>
      </c>
      <c r="O146" s="8">
        <v>20.9</v>
      </c>
      <c r="P146" s="49">
        <v>1</v>
      </c>
      <c r="Q146" s="49">
        <v>12</v>
      </c>
      <c r="R146" s="6">
        <f>L146*P146*Q146</f>
        <v>17.16</v>
      </c>
      <c r="S146" s="6">
        <f t="shared" si="57"/>
        <v>20.935199999999998</v>
      </c>
    </row>
    <row r="147" spans="1:19" ht="13.2">
      <c r="A147" s="55"/>
      <c r="B147" s="245" t="s">
        <v>121</v>
      </c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106"/>
    </row>
    <row r="148" spans="1:19">
      <c r="A148" s="272" t="s">
        <v>32</v>
      </c>
      <c r="B148" s="272"/>
      <c r="C148" s="272"/>
      <c r="D148" s="272"/>
      <c r="E148" s="272"/>
      <c r="F148" s="272"/>
      <c r="G148" s="272"/>
      <c r="H148" s="272"/>
      <c r="I148" s="25"/>
      <c r="J148" s="26"/>
      <c r="K148" s="27"/>
      <c r="L148" s="27"/>
      <c r="M148" s="27"/>
      <c r="N148" s="27"/>
      <c r="O148" s="27"/>
      <c r="P148" s="86">
        <f>SUM(P136:P146)</f>
        <v>5</v>
      </c>
      <c r="Q148" s="86"/>
      <c r="R148" s="28">
        <f>SUM(R136:R146)</f>
        <v>354.24</v>
      </c>
      <c r="S148" s="28">
        <f>SUM(S136:S146)</f>
        <v>432.17279999999994</v>
      </c>
    </row>
    <row r="149" spans="1:19" ht="15.6" thickBot="1">
      <c r="A149" s="50"/>
      <c r="B149" s="51"/>
      <c r="C149" s="51"/>
      <c r="D149" s="51"/>
      <c r="I149" s="52"/>
      <c r="R149" s="33"/>
      <c r="S149" s="33"/>
    </row>
    <row r="150" spans="1:19" ht="13.8" thickBot="1">
      <c r="A150" s="44" t="s">
        <v>122</v>
      </c>
      <c r="B150" s="263" t="s">
        <v>123</v>
      </c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  <c r="P150" s="264"/>
      <c r="Q150" s="46"/>
    </row>
    <row r="151" spans="1:19" ht="45" customHeight="1">
      <c r="A151" s="269" t="s">
        <v>4</v>
      </c>
      <c r="B151" s="265" t="s">
        <v>5</v>
      </c>
      <c r="C151" s="265" t="s">
        <v>6</v>
      </c>
      <c r="D151" s="265" t="s">
        <v>7</v>
      </c>
      <c r="E151" s="265" t="s">
        <v>8</v>
      </c>
      <c r="F151" s="265" t="s">
        <v>9</v>
      </c>
      <c r="G151" s="265" t="s">
        <v>10</v>
      </c>
      <c r="H151" s="265" t="s">
        <v>11</v>
      </c>
      <c r="I151" s="260" t="s">
        <v>34</v>
      </c>
      <c r="J151" s="261"/>
      <c r="K151" s="262" t="s">
        <v>35</v>
      </c>
      <c r="L151" s="260" t="s">
        <v>36</v>
      </c>
      <c r="M151" s="261"/>
      <c r="N151" s="260" t="s">
        <v>37</v>
      </c>
      <c r="O151" s="261"/>
      <c r="P151" s="256" t="s">
        <v>16</v>
      </c>
      <c r="Q151" s="256" t="s">
        <v>17</v>
      </c>
      <c r="R151" s="260" t="s">
        <v>18</v>
      </c>
      <c r="S151" s="261"/>
    </row>
    <row r="152" spans="1:19" ht="31.5" customHeight="1">
      <c r="A152" s="270"/>
      <c r="B152" s="266"/>
      <c r="C152" s="266"/>
      <c r="D152" s="266"/>
      <c r="E152" s="266"/>
      <c r="F152" s="266"/>
      <c r="G152" s="266"/>
      <c r="H152" s="266"/>
      <c r="I152" s="9" t="s">
        <v>20</v>
      </c>
      <c r="J152" s="9" t="s">
        <v>22</v>
      </c>
      <c r="K152" s="262"/>
      <c r="L152" s="9" t="s">
        <v>20</v>
      </c>
      <c r="M152" s="9" t="s">
        <v>22</v>
      </c>
      <c r="N152" s="9" t="s">
        <v>20</v>
      </c>
      <c r="O152" s="9" t="s">
        <v>22</v>
      </c>
      <c r="P152" s="256"/>
      <c r="Q152" s="256"/>
      <c r="R152" s="9" t="s">
        <v>20</v>
      </c>
      <c r="S152" s="48" t="s">
        <v>22</v>
      </c>
    </row>
    <row r="153" spans="1:19" ht="36">
      <c r="A153" s="2" t="s">
        <v>124</v>
      </c>
      <c r="B153" s="3" t="s">
        <v>125</v>
      </c>
      <c r="C153" s="5" t="s">
        <v>40</v>
      </c>
      <c r="D153" s="5" t="s">
        <v>126</v>
      </c>
      <c r="E153" s="5" t="s">
        <v>27</v>
      </c>
      <c r="F153" s="5" t="s">
        <v>41</v>
      </c>
      <c r="G153" s="4" t="s">
        <v>42</v>
      </c>
      <c r="H153" s="5" t="s">
        <v>43</v>
      </c>
      <c r="I153" s="6">
        <v>16</v>
      </c>
      <c r="J153" s="6">
        <f t="shared" ref="J153:J184" si="60">ROUND(I153*1.22,2)</f>
        <v>19.52</v>
      </c>
      <c r="K153" s="7" t="s">
        <v>31</v>
      </c>
      <c r="L153" s="8">
        <f t="shared" ref="L153:L203" si="61">ROUND(M153/1.22,2)</f>
        <v>11.16</v>
      </c>
      <c r="M153" s="8">
        <f>O153</f>
        <v>13.62</v>
      </c>
      <c r="N153" s="8">
        <f t="shared" ref="N153:N203" si="62">ROUND(O153/1.22,2)</f>
        <v>11.16</v>
      </c>
      <c r="O153" s="8">
        <v>13.62</v>
      </c>
      <c r="P153" s="49"/>
      <c r="Q153" s="107" t="s">
        <v>44</v>
      </c>
      <c r="R153" s="6">
        <f>N153*P153</f>
        <v>0</v>
      </c>
      <c r="S153" s="6">
        <f t="shared" ref="S153:S203" si="63">R153*1.22</f>
        <v>0</v>
      </c>
    </row>
    <row r="154" spans="1:19" ht="24">
      <c r="A154" s="2" t="s">
        <v>127</v>
      </c>
      <c r="B154" s="3" t="s">
        <v>128</v>
      </c>
      <c r="C154" s="5" t="s">
        <v>40</v>
      </c>
      <c r="D154" s="5" t="s">
        <v>126</v>
      </c>
      <c r="E154" s="5" t="s">
        <v>27</v>
      </c>
      <c r="F154" s="5" t="s">
        <v>41</v>
      </c>
      <c r="G154" s="4" t="s">
        <v>42</v>
      </c>
      <c r="H154" s="5" t="s">
        <v>43</v>
      </c>
      <c r="I154" s="6">
        <v>4890</v>
      </c>
      <c r="J154" s="6">
        <f t="shared" si="60"/>
        <v>5965.8</v>
      </c>
      <c r="K154" s="7" t="s">
        <v>31</v>
      </c>
      <c r="L154" s="8">
        <f t="shared" si="61"/>
        <v>3463.36</v>
      </c>
      <c r="M154" s="8">
        <f t="shared" ref="M154:M203" si="64">O154</f>
        <v>4225.3</v>
      </c>
      <c r="N154" s="8">
        <f t="shared" si="62"/>
        <v>3463.36</v>
      </c>
      <c r="O154" s="8">
        <v>4225.3</v>
      </c>
      <c r="P154" s="49"/>
      <c r="Q154" s="107" t="s">
        <v>44</v>
      </c>
      <c r="R154" s="6">
        <f t="shared" ref="R154:R203" si="65">N154*P154</f>
        <v>0</v>
      </c>
      <c r="S154" s="6">
        <f t="shared" si="63"/>
        <v>0</v>
      </c>
    </row>
    <row r="155" spans="1:19" ht="24">
      <c r="A155" s="2" t="s">
        <v>129</v>
      </c>
      <c r="B155" s="3" t="s">
        <v>130</v>
      </c>
      <c r="C155" s="5" t="s">
        <v>40</v>
      </c>
      <c r="D155" s="5" t="s">
        <v>126</v>
      </c>
      <c r="E155" s="5" t="s">
        <v>27</v>
      </c>
      <c r="F155" s="5" t="s">
        <v>41</v>
      </c>
      <c r="G155" s="4" t="s">
        <v>42</v>
      </c>
      <c r="H155" s="5" t="s">
        <v>43</v>
      </c>
      <c r="I155" s="6">
        <v>1121</v>
      </c>
      <c r="J155" s="6">
        <f t="shared" si="60"/>
        <v>1367.62</v>
      </c>
      <c r="K155" s="7" t="s">
        <v>31</v>
      </c>
      <c r="L155" s="8">
        <f t="shared" si="61"/>
        <v>793.95</v>
      </c>
      <c r="M155" s="8">
        <f t="shared" si="64"/>
        <v>968.62</v>
      </c>
      <c r="N155" s="8">
        <f t="shared" si="62"/>
        <v>793.95</v>
      </c>
      <c r="O155" s="8">
        <v>968.62</v>
      </c>
      <c r="P155" s="49"/>
      <c r="Q155" s="107" t="s">
        <v>44</v>
      </c>
      <c r="R155" s="6">
        <f t="shared" si="65"/>
        <v>0</v>
      </c>
      <c r="S155" s="6">
        <f t="shared" si="63"/>
        <v>0</v>
      </c>
    </row>
    <row r="156" spans="1:19" ht="24">
      <c r="A156" s="2" t="s">
        <v>131</v>
      </c>
      <c r="B156" s="3" t="s">
        <v>132</v>
      </c>
      <c r="C156" s="5" t="s">
        <v>40</v>
      </c>
      <c r="D156" s="5" t="s">
        <v>126</v>
      </c>
      <c r="E156" s="5" t="s">
        <v>27</v>
      </c>
      <c r="F156" s="5" t="s">
        <v>41</v>
      </c>
      <c r="G156" s="4" t="s">
        <v>42</v>
      </c>
      <c r="H156" s="5" t="s">
        <v>43</v>
      </c>
      <c r="I156" s="6">
        <v>1728</v>
      </c>
      <c r="J156" s="6">
        <f t="shared" si="60"/>
        <v>2108.16</v>
      </c>
      <c r="K156" s="7" t="s">
        <v>31</v>
      </c>
      <c r="L156" s="8">
        <f t="shared" si="61"/>
        <v>1223.83</v>
      </c>
      <c r="M156" s="8">
        <f t="shared" si="64"/>
        <v>1493.07</v>
      </c>
      <c r="N156" s="8">
        <f t="shared" si="62"/>
        <v>1223.83</v>
      </c>
      <c r="O156" s="8">
        <v>1493.07</v>
      </c>
      <c r="P156" s="49"/>
      <c r="Q156" s="107" t="s">
        <v>44</v>
      </c>
      <c r="R156" s="6">
        <f t="shared" si="65"/>
        <v>0</v>
      </c>
      <c r="S156" s="6">
        <f t="shared" si="63"/>
        <v>0</v>
      </c>
    </row>
    <row r="157" spans="1:19" ht="24">
      <c r="A157" s="2" t="s">
        <v>133</v>
      </c>
      <c r="B157" s="3" t="s">
        <v>134</v>
      </c>
      <c r="C157" s="5" t="s">
        <v>40</v>
      </c>
      <c r="D157" s="5" t="s">
        <v>126</v>
      </c>
      <c r="E157" s="5" t="s">
        <v>27</v>
      </c>
      <c r="F157" s="5" t="s">
        <v>41</v>
      </c>
      <c r="G157" s="4" t="s">
        <v>42</v>
      </c>
      <c r="H157" s="5" t="s">
        <v>43</v>
      </c>
      <c r="I157" s="6">
        <v>364</v>
      </c>
      <c r="J157" s="6">
        <f t="shared" si="60"/>
        <v>444.08</v>
      </c>
      <c r="K157" s="7" t="s">
        <v>31</v>
      </c>
      <c r="L157" s="8">
        <f t="shared" si="61"/>
        <v>257.8</v>
      </c>
      <c r="M157" s="8">
        <f t="shared" si="64"/>
        <v>314.52</v>
      </c>
      <c r="N157" s="8">
        <f t="shared" si="62"/>
        <v>257.8</v>
      </c>
      <c r="O157" s="8">
        <v>314.52</v>
      </c>
      <c r="P157" s="49"/>
      <c r="Q157" s="107" t="s">
        <v>44</v>
      </c>
      <c r="R157" s="6">
        <f t="shared" si="65"/>
        <v>0</v>
      </c>
      <c r="S157" s="6">
        <f t="shared" si="63"/>
        <v>0</v>
      </c>
    </row>
    <row r="158" spans="1:19" ht="24">
      <c r="A158" s="2" t="s">
        <v>135</v>
      </c>
      <c r="B158" s="3" t="s">
        <v>136</v>
      </c>
      <c r="C158" s="5" t="s">
        <v>40</v>
      </c>
      <c r="D158" s="5" t="s">
        <v>126</v>
      </c>
      <c r="E158" s="5" t="s">
        <v>27</v>
      </c>
      <c r="F158" s="5" t="s">
        <v>41</v>
      </c>
      <c r="G158" s="4" t="s">
        <v>42</v>
      </c>
      <c r="H158" s="5" t="s">
        <v>43</v>
      </c>
      <c r="I158" s="6">
        <v>23</v>
      </c>
      <c r="J158" s="6">
        <f t="shared" si="60"/>
        <v>28.06</v>
      </c>
      <c r="K158" s="7" t="s">
        <v>31</v>
      </c>
      <c r="L158" s="8">
        <f t="shared" si="61"/>
        <v>15.7</v>
      </c>
      <c r="M158" s="8">
        <f t="shared" si="64"/>
        <v>19.149999999999999</v>
      </c>
      <c r="N158" s="8">
        <f t="shared" si="62"/>
        <v>15.7</v>
      </c>
      <c r="O158" s="8">
        <v>19.149999999999999</v>
      </c>
      <c r="P158" s="49"/>
      <c r="Q158" s="107" t="s">
        <v>44</v>
      </c>
      <c r="R158" s="6">
        <f t="shared" si="65"/>
        <v>0</v>
      </c>
      <c r="S158" s="6">
        <f t="shared" si="63"/>
        <v>0</v>
      </c>
    </row>
    <row r="159" spans="1:19" ht="24">
      <c r="A159" s="2" t="s">
        <v>137</v>
      </c>
      <c r="B159" s="3" t="s">
        <v>138</v>
      </c>
      <c r="C159" s="5" t="s">
        <v>40</v>
      </c>
      <c r="D159" s="5" t="s">
        <v>126</v>
      </c>
      <c r="E159" s="5" t="s">
        <v>27</v>
      </c>
      <c r="F159" s="5" t="s">
        <v>41</v>
      </c>
      <c r="G159" s="4" t="s">
        <v>42</v>
      </c>
      <c r="H159" s="5" t="s">
        <v>43</v>
      </c>
      <c r="I159" s="6">
        <v>29</v>
      </c>
      <c r="J159" s="6">
        <f t="shared" si="60"/>
        <v>35.380000000000003</v>
      </c>
      <c r="K159" s="7" t="s">
        <v>31</v>
      </c>
      <c r="L159" s="8">
        <f t="shared" si="61"/>
        <v>20.239999999999998</v>
      </c>
      <c r="M159" s="8">
        <f t="shared" si="64"/>
        <v>24.69</v>
      </c>
      <c r="N159" s="8">
        <f t="shared" si="62"/>
        <v>20.239999999999998</v>
      </c>
      <c r="O159" s="8">
        <v>24.69</v>
      </c>
      <c r="P159" s="49"/>
      <c r="Q159" s="107" t="s">
        <v>44</v>
      </c>
      <c r="R159" s="6">
        <f t="shared" si="65"/>
        <v>0</v>
      </c>
      <c r="S159" s="6">
        <f t="shared" si="63"/>
        <v>0</v>
      </c>
    </row>
    <row r="160" spans="1:19" ht="24">
      <c r="A160" s="2" t="s">
        <v>139</v>
      </c>
      <c r="B160" s="3" t="s">
        <v>140</v>
      </c>
      <c r="C160" s="5" t="s">
        <v>40</v>
      </c>
      <c r="D160" s="5" t="s">
        <v>126</v>
      </c>
      <c r="E160" s="5" t="s">
        <v>27</v>
      </c>
      <c r="F160" s="5" t="s">
        <v>41</v>
      </c>
      <c r="G160" s="4" t="s">
        <v>42</v>
      </c>
      <c r="H160" s="5" t="s">
        <v>43</v>
      </c>
      <c r="I160" s="6">
        <v>986</v>
      </c>
      <c r="J160" s="6">
        <f t="shared" si="60"/>
        <v>1202.92</v>
      </c>
      <c r="K160" s="7" t="s">
        <v>31</v>
      </c>
      <c r="L160" s="8">
        <f t="shared" si="61"/>
        <v>697.89</v>
      </c>
      <c r="M160" s="8">
        <f t="shared" si="64"/>
        <v>851.43</v>
      </c>
      <c r="N160" s="8">
        <f t="shared" si="62"/>
        <v>697.89</v>
      </c>
      <c r="O160" s="8">
        <v>851.43</v>
      </c>
      <c r="P160" s="49"/>
      <c r="Q160" s="107" t="s">
        <v>44</v>
      </c>
      <c r="R160" s="6">
        <f t="shared" si="65"/>
        <v>0</v>
      </c>
      <c r="S160" s="6">
        <f t="shared" si="63"/>
        <v>0</v>
      </c>
    </row>
    <row r="161" spans="1:19" ht="24">
      <c r="A161" s="2" t="s">
        <v>141</v>
      </c>
      <c r="B161" s="3" t="s">
        <v>142</v>
      </c>
      <c r="C161" s="5" t="s">
        <v>40</v>
      </c>
      <c r="D161" s="5" t="s">
        <v>126</v>
      </c>
      <c r="E161" s="5" t="s">
        <v>27</v>
      </c>
      <c r="F161" s="5" t="s">
        <v>41</v>
      </c>
      <c r="G161" s="4" t="s">
        <v>42</v>
      </c>
      <c r="H161" s="5" t="s">
        <v>43</v>
      </c>
      <c r="I161" s="6">
        <v>173</v>
      </c>
      <c r="J161" s="6">
        <f t="shared" si="60"/>
        <v>211.06</v>
      </c>
      <c r="K161" s="7" t="s">
        <v>31</v>
      </c>
      <c r="L161" s="8">
        <f t="shared" si="61"/>
        <v>121.98</v>
      </c>
      <c r="M161" s="8">
        <f t="shared" si="64"/>
        <v>148.82</v>
      </c>
      <c r="N161" s="8">
        <f t="shared" si="62"/>
        <v>121.98</v>
      </c>
      <c r="O161" s="8">
        <v>148.82</v>
      </c>
      <c r="P161" s="49"/>
      <c r="Q161" s="107" t="s">
        <v>44</v>
      </c>
      <c r="R161" s="6">
        <f t="shared" si="65"/>
        <v>0</v>
      </c>
      <c r="S161" s="6">
        <f t="shared" si="63"/>
        <v>0</v>
      </c>
    </row>
    <row r="162" spans="1:19" ht="24">
      <c r="A162" s="2" t="s">
        <v>143</v>
      </c>
      <c r="B162" s="3" t="s">
        <v>144</v>
      </c>
      <c r="C162" s="5" t="s">
        <v>40</v>
      </c>
      <c r="D162" s="5" t="s">
        <v>126</v>
      </c>
      <c r="E162" s="5" t="s">
        <v>27</v>
      </c>
      <c r="F162" s="5" t="s">
        <v>41</v>
      </c>
      <c r="G162" s="4" t="s">
        <v>42</v>
      </c>
      <c r="H162" s="5" t="s">
        <v>43</v>
      </c>
      <c r="I162" s="6">
        <v>3.5</v>
      </c>
      <c r="J162" s="6">
        <f t="shared" si="60"/>
        <v>4.2699999999999996</v>
      </c>
      <c r="K162" s="7" t="s">
        <v>31</v>
      </c>
      <c r="L162" s="8">
        <f t="shared" si="61"/>
        <v>2.48</v>
      </c>
      <c r="M162" s="8">
        <f t="shared" si="64"/>
        <v>3.03</v>
      </c>
      <c r="N162" s="8">
        <f t="shared" si="62"/>
        <v>2.48</v>
      </c>
      <c r="O162" s="8">
        <v>3.03</v>
      </c>
      <c r="P162" s="49"/>
      <c r="Q162" s="107" t="s">
        <v>44</v>
      </c>
      <c r="R162" s="6">
        <f t="shared" si="65"/>
        <v>0</v>
      </c>
      <c r="S162" s="6">
        <f t="shared" si="63"/>
        <v>0</v>
      </c>
    </row>
    <row r="163" spans="1:19" ht="24">
      <c r="A163" s="2" t="s">
        <v>145</v>
      </c>
      <c r="B163" s="3" t="s">
        <v>146</v>
      </c>
      <c r="C163" s="5" t="s">
        <v>40</v>
      </c>
      <c r="D163" s="5" t="s">
        <v>126</v>
      </c>
      <c r="E163" s="5" t="s">
        <v>27</v>
      </c>
      <c r="F163" s="5" t="s">
        <v>41</v>
      </c>
      <c r="G163" s="4" t="s">
        <v>42</v>
      </c>
      <c r="H163" s="5" t="s">
        <v>43</v>
      </c>
      <c r="I163" s="6">
        <v>159</v>
      </c>
      <c r="J163" s="6">
        <f t="shared" si="60"/>
        <v>193.98</v>
      </c>
      <c r="K163" s="7" t="s">
        <v>31</v>
      </c>
      <c r="L163" s="8">
        <f t="shared" si="61"/>
        <v>111.96</v>
      </c>
      <c r="M163" s="8">
        <f t="shared" si="64"/>
        <v>136.59</v>
      </c>
      <c r="N163" s="8">
        <f t="shared" si="62"/>
        <v>111.96</v>
      </c>
      <c r="O163" s="8">
        <v>136.59</v>
      </c>
      <c r="P163" s="49"/>
      <c r="Q163" s="107" t="s">
        <v>44</v>
      </c>
      <c r="R163" s="6">
        <f t="shared" si="65"/>
        <v>0</v>
      </c>
      <c r="S163" s="6">
        <f t="shared" si="63"/>
        <v>0</v>
      </c>
    </row>
    <row r="164" spans="1:19" ht="24">
      <c r="A164" s="2" t="s">
        <v>147</v>
      </c>
      <c r="B164" s="3" t="s">
        <v>148</v>
      </c>
      <c r="C164" s="5" t="s">
        <v>40</v>
      </c>
      <c r="D164" s="5" t="s">
        <v>126</v>
      </c>
      <c r="E164" s="5" t="s">
        <v>27</v>
      </c>
      <c r="F164" s="5" t="s">
        <v>41</v>
      </c>
      <c r="G164" s="4" t="s">
        <v>42</v>
      </c>
      <c r="H164" s="5" t="s">
        <v>43</v>
      </c>
      <c r="I164" s="6">
        <v>1378</v>
      </c>
      <c r="J164" s="6">
        <f t="shared" si="60"/>
        <v>1681.16</v>
      </c>
      <c r="K164" s="7" t="s">
        <v>31</v>
      </c>
      <c r="L164" s="8">
        <f t="shared" si="61"/>
        <v>975.94</v>
      </c>
      <c r="M164" s="8">
        <f t="shared" si="64"/>
        <v>1190.6500000000001</v>
      </c>
      <c r="N164" s="8">
        <f t="shared" si="62"/>
        <v>975.94</v>
      </c>
      <c r="O164" s="8">
        <v>1190.6500000000001</v>
      </c>
      <c r="P164" s="49"/>
      <c r="Q164" s="107" t="s">
        <v>44</v>
      </c>
      <c r="R164" s="6">
        <f t="shared" si="65"/>
        <v>0</v>
      </c>
      <c r="S164" s="6">
        <f t="shared" si="63"/>
        <v>0</v>
      </c>
    </row>
    <row r="165" spans="1:19" ht="24">
      <c r="A165" s="2" t="s">
        <v>149</v>
      </c>
      <c r="B165" s="3" t="s">
        <v>150</v>
      </c>
      <c r="C165" s="5" t="s">
        <v>40</v>
      </c>
      <c r="D165" s="5" t="s">
        <v>126</v>
      </c>
      <c r="E165" s="5" t="s">
        <v>27</v>
      </c>
      <c r="F165" s="5" t="s">
        <v>41</v>
      </c>
      <c r="G165" s="4" t="s">
        <v>42</v>
      </c>
      <c r="H165" s="5" t="s">
        <v>43</v>
      </c>
      <c r="I165" s="6">
        <v>54</v>
      </c>
      <c r="J165" s="6">
        <f t="shared" si="60"/>
        <v>65.88</v>
      </c>
      <c r="K165" s="7" t="s">
        <v>31</v>
      </c>
      <c r="L165" s="8">
        <f t="shared" si="61"/>
        <v>37.9</v>
      </c>
      <c r="M165" s="8">
        <f t="shared" si="64"/>
        <v>46.24</v>
      </c>
      <c r="N165" s="8">
        <f t="shared" si="62"/>
        <v>37.9</v>
      </c>
      <c r="O165" s="8">
        <v>46.24</v>
      </c>
      <c r="P165" s="49"/>
      <c r="Q165" s="107" t="s">
        <v>44</v>
      </c>
      <c r="R165" s="6">
        <f t="shared" si="65"/>
        <v>0</v>
      </c>
      <c r="S165" s="6">
        <f t="shared" si="63"/>
        <v>0</v>
      </c>
    </row>
    <row r="166" spans="1:19" ht="24">
      <c r="A166" s="2" t="s">
        <v>151</v>
      </c>
      <c r="B166" s="3" t="s">
        <v>152</v>
      </c>
      <c r="C166" s="5" t="s">
        <v>40</v>
      </c>
      <c r="D166" s="5" t="s">
        <v>126</v>
      </c>
      <c r="E166" s="5" t="s">
        <v>27</v>
      </c>
      <c r="F166" s="5" t="s">
        <v>41</v>
      </c>
      <c r="G166" s="4" t="s">
        <v>42</v>
      </c>
      <c r="H166" s="5" t="s">
        <v>43</v>
      </c>
      <c r="I166" s="6">
        <v>764</v>
      </c>
      <c r="J166" s="6">
        <f t="shared" si="60"/>
        <v>932.08</v>
      </c>
      <c r="K166" s="7" t="s">
        <v>31</v>
      </c>
      <c r="L166" s="8">
        <f t="shared" si="61"/>
        <v>540.9</v>
      </c>
      <c r="M166" s="8">
        <f t="shared" si="64"/>
        <v>659.9</v>
      </c>
      <c r="N166" s="8">
        <f t="shared" si="62"/>
        <v>540.9</v>
      </c>
      <c r="O166" s="8">
        <v>659.9</v>
      </c>
      <c r="P166" s="49"/>
      <c r="Q166" s="107" t="s">
        <v>44</v>
      </c>
      <c r="R166" s="6">
        <f t="shared" si="65"/>
        <v>0</v>
      </c>
      <c r="S166" s="6">
        <f t="shared" si="63"/>
        <v>0</v>
      </c>
    </row>
    <row r="167" spans="1:19" ht="24">
      <c r="A167" s="2" t="s">
        <v>153</v>
      </c>
      <c r="B167" s="3" t="s">
        <v>154</v>
      </c>
      <c r="C167" s="5" t="s">
        <v>40</v>
      </c>
      <c r="D167" s="5" t="s">
        <v>126</v>
      </c>
      <c r="E167" s="5" t="s">
        <v>27</v>
      </c>
      <c r="F167" s="5" t="s">
        <v>41</v>
      </c>
      <c r="G167" s="4" t="s">
        <v>42</v>
      </c>
      <c r="H167" s="5" t="s">
        <v>43</v>
      </c>
      <c r="I167" s="6">
        <v>34</v>
      </c>
      <c r="J167" s="6">
        <f t="shared" si="60"/>
        <v>41.48</v>
      </c>
      <c r="K167" s="7" t="s">
        <v>31</v>
      </c>
      <c r="L167" s="8">
        <f t="shared" si="61"/>
        <v>24.07</v>
      </c>
      <c r="M167" s="8">
        <f t="shared" si="64"/>
        <v>29.37</v>
      </c>
      <c r="N167" s="8">
        <f t="shared" si="62"/>
        <v>24.07</v>
      </c>
      <c r="O167" s="8">
        <v>29.37</v>
      </c>
      <c r="P167" s="49"/>
      <c r="Q167" s="107" t="s">
        <v>44</v>
      </c>
      <c r="R167" s="6">
        <f t="shared" si="65"/>
        <v>0</v>
      </c>
      <c r="S167" s="6">
        <f t="shared" si="63"/>
        <v>0</v>
      </c>
    </row>
    <row r="168" spans="1:19" ht="24">
      <c r="A168" s="2" t="s">
        <v>155</v>
      </c>
      <c r="B168" s="3" t="s">
        <v>156</v>
      </c>
      <c r="C168" s="5" t="s">
        <v>40</v>
      </c>
      <c r="D168" s="5" t="s">
        <v>126</v>
      </c>
      <c r="E168" s="5" t="s">
        <v>27</v>
      </c>
      <c r="F168" s="5" t="s">
        <v>41</v>
      </c>
      <c r="G168" s="4" t="s">
        <v>42</v>
      </c>
      <c r="H168" s="5" t="s">
        <v>43</v>
      </c>
      <c r="I168" s="6">
        <v>21</v>
      </c>
      <c r="J168" s="6">
        <f t="shared" si="60"/>
        <v>25.62</v>
      </c>
      <c r="K168" s="7" t="s">
        <v>31</v>
      </c>
      <c r="L168" s="8">
        <f t="shared" si="61"/>
        <v>14.26</v>
      </c>
      <c r="M168" s="8">
        <f t="shared" si="64"/>
        <v>17.399999999999999</v>
      </c>
      <c r="N168" s="8">
        <f t="shared" si="62"/>
        <v>14.26</v>
      </c>
      <c r="O168" s="8">
        <v>17.399999999999999</v>
      </c>
      <c r="P168" s="49"/>
      <c r="Q168" s="107" t="s">
        <v>44</v>
      </c>
      <c r="R168" s="6">
        <f t="shared" si="65"/>
        <v>0</v>
      </c>
      <c r="S168" s="6">
        <f t="shared" si="63"/>
        <v>0</v>
      </c>
    </row>
    <row r="169" spans="1:19" ht="24">
      <c r="A169" s="2" t="s">
        <v>157</v>
      </c>
      <c r="B169" s="3" t="s">
        <v>158</v>
      </c>
      <c r="C169" s="5" t="s">
        <v>40</v>
      </c>
      <c r="D169" s="5" t="s">
        <v>126</v>
      </c>
      <c r="E169" s="5" t="s">
        <v>27</v>
      </c>
      <c r="F169" s="5" t="s">
        <v>41</v>
      </c>
      <c r="G169" s="4" t="s">
        <v>42</v>
      </c>
      <c r="H169" s="5" t="s">
        <v>43</v>
      </c>
      <c r="I169" s="6">
        <v>27</v>
      </c>
      <c r="J169" s="6">
        <f t="shared" si="60"/>
        <v>32.94</v>
      </c>
      <c r="K169" s="7" t="s">
        <v>31</v>
      </c>
      <c r="L169" s="8">
        <f t="shared" si="61"/>
        <v>18.59</v>
      </c>
      <c r="M169" s="8">
        <f t="shared" si="64"/>
        <v>22.68</v>
      </c>
      <c r="N169" s="8">
        <f t="shared" si="62"/>
        <v>18.59</v>
      </c>
      <c r="O169" s="8">
        <v>22.68</v>
      </c>
      <c r="P169" s="49"/>
      <c r="Q169" s="107" t="s">
        <v>44</v>
      </c>
      <c r="R169" s="6">
        <f t="shared" si="65"/>
        <v>0</v>
      </c>
      <c r="S169" s="6">
        <f t="shared" si="63"/>
        <v>0</v>
      </c>
    </row>
    <row r="170" spans="1:19" ht="24">
      <c r="A170" s="2" t="s">
        <v>159</v>
      </c>
      <c r="B170" s="3" t="s">
        <v>160</v>
      </c>
      <c r="C170" s="5" t="s">
        <v>40</v>
      </c>
      <c r="D170" s="5" t="s">
        <v>126</v>
      </c>
      <c r="E170" s="5" t="s">
        <v>27</v>
      </c>
      <c r="F170" s="5" t="s">
        <v>41</v>
      </c>
      <c r="G170" s="4" t="s">
        <v>42</v>
      </c>
      <c r="H170" s="5" t="s">
        <v>43</v>
      </c>
      <c r="I170" s="6">
        <v>1654</v>
      </c>
      <c r="J170" s="6">
        <f t="shared" si="60"/>
        <v>2017.88</v>
      </c>
      <c r="K170" s="7" t="s">
        <v>31</v>
      </c>
      <c r="L170" s="8">
        <f t="shared" si="61"/>
        <v>1171.1500000000001</v>
      </c>
      <c r="M170" s="8">
        <f t="shared" si="64"/>
        <v>1428.8</v>
      </c>
      <c r="N170" s="8">
        <f t="shared" si="62"/>
        <v>1171.1500000000001</v>
      </c>
      <c r="O170" s="8">
        <v>1428.8</v>
      </c>
      <c r="P170" s="49"/>
      <c r="Q170" s="107" t="s">
        <v>44</v>
      </c>
      <c r="R170" s="6">
        <f t="shared" si="65"/>
        <v>0</v>
      </c>
      <c r="S170" s="6">
        <f t="shared" si="63"/>
        <v>0</v>
      </c>
    </row>
    <row r="171" spans="1:19" ht="24">
      <c r="A171" s="2" t="s">
        <v>161</v>
      </c>
      <c r="B171" s="3" t="s">
        <v>162</v>
      </c>
      <c r="C171" s="5" t="s">
        <v>40</v>
      </c>
      <c r="D171" s="5" t="s">
        <v>126</v>
      </c>
      <c r="E171" s="5" t="s">
        <v>27</v>
      </c>
      <c r="F171" s="5" t="s">
        <v>41</v>
      </c>
      <c r="G171" s="4" t="s">
        <v>42</v>
      </c>
      <c r="H171" s="5" t="s">
        <v>43</v>
      </c>
      <c r="I171" s="6">
        <v>47</v>
      </c>
      <c r="J171" s="6">
        <f t="shared" si="60"/>
        <v>57.34</v>
      </c>
      <c r="K171" s="7" t="s">
        <v>31</v>
      </c>
      <c r="L171" s="8">
        <f t="shared" si="61"/>
        <v>32.74</v>
      </c>
      <c r="M171" s="8">
        <f t="shared" si="64"/>
        <v>39.94</v>
      </c>
      <c r="N171" s="8">
        <f t="shared" si="62"/>
        <v>32.74</v>
      </c>
      <c r="O171" s="8">
        <v>39.94</v>
      </c>
      <c r="P171" s="49"/>
      <c r="Q171" s="107" t="s">
        <v>44</v>
      </c>
      <c r="R171" s="6">
        <f t="shared" si="65"/>
        <v>0</v>
      </c>
      <c r="S171" s="6">
        <f t="shared" si="63"/>
        <v>0</v>
      </c>
    </row>
    <row r="172" spans="1:19" ht="24">
      <c r="A172" s="2" t="s">
        <v>163</v>
      </c>
      <c r="B172" s="3" t="s">
        <v>164</v>
      </c>
      <c r="C172" s="5" t="s">
        <v>40</v>
      </c>
      <c r="D172" s="5" t="s">
        <v>126</v>
      </c>
      <c r="E172" s="5" t="s">
        <v>27</v>
      </c>
      <c r="F172" s="5" t="s">
        <v>41</v>
      </c>
      <c r="G172" s="4" t="s">
        <v>42</v>
      </c>
      <c r="H172" s="5" t="s">
        <v>43</v>
      </c>
      <c r="I172" s="6">
        <v>47</v>
      </c>
      <c r="J172" s="6">
        <f t="shared" si="60"/>
        <v>57.34</v>
      </c>
      <c r="K172" s="7" t="s">
        <v>31</v>
      </c>
      <c r="L172" s="8">
        <f t="shared" si="61"/>
        <v>32.74</v>
      </c>
      <c r="M172" s="8">
        <f t="shared" si="64"/>
        <v>39.94</v>
      </c>
      <c r="N172" s="8">
        <f t="shared" si="62"/>
        <v>32.74</v>
      </c>
      <c r="O172" s="8">
        <v>39.94</v>
      </c>
      <c r="P172" s="49"/>
      <c r="Q172" s="107" t="s">
        <v>44</v>
      </c>
      <c r="R172" s="6">
        <f t="shared" si="65"/>
        <v>0</v>
      </c>
      <c r="S172" s="6">
        <f t="shared" si="63"/>
        <v>0</v>
      </c>
    </row>
    <row r="173" spans="1:19" ht="24">
      <c r="A173" s="2" t="s">
        <v>165</v>
      </c>
      <c r="B173" s="3" t="s">
        <v>166</v>
      </c>
      <c r="C173" s="5" t="s">
        <v>40</v>
      </c>
      <c r="D173" s="5" t="s">
        <v>126</v>
      </c>
      <c r="E173" s="5" t="s">
        <v>27</v>
      </c>
      <c r="F173" s="5" t="s">
        <v>41</v>
      </c>
      <c r="G173" s="4" t="s">
        <v>42</v>
      </c>
      <c r="H173" s="5" t="s">
        <v>43</v>
      </c>
      <c r="I173" s="6">
        <v>1900</v>
      </c>
      <c r="J173" s="6">
        <f t="shared" si="60"/>
        <v>2318</v>
      </c>
      <c r="K173" s="7" t="s">
        <v>31</v>
      </c>
      <c r="L173" s="8">
        <f t="shared" si="61"/>
        <v>1345.39</v>
      </c>
      <c r="M173" s="8">
        <f t="shared" si="64"/>
        <v>1641.38</v>
      </c>
      <c r="N173" s="8">
        <f t="shared" si="62"/>
        <v>1345.39</v>
      </c>
      <c r="O173" s="8">
        <v>1641.38</v>
      </c>
      <c r="P173" s="49"/>
      <c r="Q173" s="107" t="s">
        <v>44</v>
      </c>
      <c r="R173" s="6">
        <f t="shared" si="65"/>
        <v>0</v>
      </c>
      <c r="S173" s="6">
        <f t="shared" si="63"/>
        <v>0</v>
      </c>
    </row>
    <row r="174" spans="1:19" ht="24">
      <c r="A174" s="2" t="s">
        <v>167</v>
      </c>
      <c r="B174" s="3" t="s">
        <v>168</v>
      </c>
      <c r="C174" s="5" t="s">
        <v>40</v>
      </c>
      <c r="D174" s="5" t="s">
        <v>126</v>
      </c>
      <c r="E174" s="5" t="s">
        <v>27</v>
      </c>
      <c r="F174" s="5" t="s">
        <v>41</v>
      </c>
      <c r="G174" s="4" t="s">
        <v>42</v>
      </c>
      <c r="H174" s="5" t="s">
        <v>43</v>
      </c>
      <c r="I174" s="6">
        <v>3040</v>
      </c>
      <c r="J174" s="6">
        <f t="shared" si="60"/>
        <v>3708.8</v>
      </c>
      <c r="K174" s="7" t="s">
        <v>31</v>
      </c>
      <c r="L174" s="8">
        <f t="shared" si="61"/>
        <v>2153.08</v>
      </c>
      <c r="M174" s="8">
        <f t="shared" si="64"/>
        <v>2626.76</v>
      </c>
      <c r="N174" s="8">
        <f t="shared" si="62"/>
        <v>2153.08</v>
      </c>
      <c r="O174" s="8">
        <v>2626.76</v>
      </c>
      <c r="P174" s="49"/>
      <c r="Q174" s="107" t="s">
        <v>44</v>
      </c>
      <c r="R174" s="6">
        <f t="shared" si="65"/>
        <v>0</v>
      </c>
      <c r="S174" s="6">
        <f t="shared" si="63"/>
        <v>0</v>
      </c>
    </row>
    <row r="175" spans="1:19" ht="24">
      <c r="A175" s="2" t="s">
        <v>169</v>
      </c>
      <c r="B175" s="3" t="s">
        <v>170</v>
      </c>
      <c r="C175" s="5" t="s">
        <v>40</v>
      </c>
      <c r="D175" s="5" t="s">
        <v>126</v>
      </c>
      <c r="E175" s="5" t="s">
        <v>27</v>
      </c>
      <c r="F175" s="5" t="s">
        <v>41</v>
      </c>
      <c r="G175" s="4" t="s">
        <v>42</v>
      </c>
      <c r="H175" s="5" t="s">
        <v>43</v>
      </c>
      <c r="I175" s="6">
        <v>199</v>
      </c>
      <c r="J175" s="6">
        <f t="shared" si="60"/>
        <v>242.78</v>
      </c>
      <c r="K175" s="7" t="s">
        <v>31</v>
      </c>
      <c r="L175" s="8">
        <f t="shared" si="61"/>
        <v>140.57</v>
      </c>
      <c r="M175" s="8">
        <f t="shared" si="64"/>
        <v>171.5</v>
      </c>
      <c r="N175" s="8">
        <f t="shared" si="62"/>
        <v>140.57</v>
      </c>
      <c r="O175" s="8">
        <v>171.5</v>
      </c>
      <c r="P175" s="49"/>
      <c r="Q175" s="107" t="s">
        <v>44</v>
      </c>
      <c r="R175" s="6">
        <f t="shared" si="65"/>
        <v>0</v>
      </c>
      <c r="S175" s="6">
        <f t="shared" si="63"/>
        <v>0</v>
      </c>
    </row>
    <row r="176" spans="1:19" ht="24">
      <c r="A176" s="2" t="s">
        <v>171</v>
      </c>
      <c r="B176" s="3" t="s">
        <v>172</v>
      </c>
      <c r="C176" s="5" t="s">
        <v>40</v>
      </c>
      <c r="D176" s="5" t="s">
        <v>126</v>
      </c>
      <c r="E176" s="5" t="s">
        <v>27</v>
      </c>
      <c r="F176" s="5" t="s">
        <v>41</v>
      </c>
      <c r="G176" s="4" t="s">
        <v>42</v>
      </c>
      <c r="H176" s="5" t="s">
        <v>43</v>
      </c>
      <c r="I176" s="6">
        <v>793</v>
      </c>
      <c r="J176" s="6">
        <f t="shared" si="60"/>
        <v>967.46</v>
      </c>
      <c r="K176" s="7" t="s">
        <v>31</v>
      </c>
      <c r="L176" s="8">
        <f t="shared" si="61"/>
        <v>561.55999999999995</v>
      </c>
      <c r="M176" s="8">
        <f t="shared" si="64"/>
        <v>685.1</v>
      </c>
      <c r="N176" s="8">
        <f t="shared" si="62"/>
        <v>561.55999999999995</v>
      </c>
      <c r="O176" s="8">
        <v>685.1</v>
      </c>
      <c r="P176" s="49"/>
      <c r="Q176" s="107" t="s">
        <v>44</v>
      </c>
      <c r="R176" s="6">
        <f t="shared" si="65"/>
        <v>0</v>
      </c>
      <c r="S176" s="6">
        <f t="shared" si="63"/>
        <v>0</v>
      </c>
    </row>
    <row r="177" spans="1:19" ht="24">
      <c r="A177" s="2" t="s">
        <v>173</v>
      </c>
      <c r="B177" s="3" t="s">
        <v>174</v>
      </c>
      <c r="C177" s="5" t="s">
        <v>40</v>
      </c>
      <c r="D177" s="5" t="s">
        <v>126</v>
      </c>
      <c r="E177" s="5" t="s">
        <v>27</v>
      </c>
      <c r="F177" s="5" t="s">
        <v>41</v>
      </c>
      <c r="G177" s="4" t="s">
        <v>42</v>
      </c>
      <c r="H177" s="5" t="s">
        <v>43</v>
      </c>
      <c r="I177" s="6">
        <v>458</v>
      </c>
      <c r="J177" s="6">
        <f t="shared" si="60"/>
        <v>558.76</v>
      </c>
      <c r="K177" s="7" t="s">
        <v>31</v>
      </c>
      <c r="L177" s="8">
        <f t="shared" si="61"/>
        <v>324.20999999999998</v>
      </c>
      <c r="M177" s="8">
        <f t="shared" si="64"/>
        <v>395.54</v>
      </c>
      <c r="N177" s="8">
        <f t="shared" si="62"/>
        <v>324.20999999999998</v>
      </c>
      <c r="O177" s="8">
        <v>395.54</v>
      </c>
      <c r="P177" s="49"/>
      <c r="Q177" s="107" t="s">
        <v>44</v>
      </c>
      <c r="R177" s="6">
        <f t="shared" si="65"/>
        <v>0</v>
      </c>
      <c r="S177" s="6">
        <f t="shared" si="63"/>
        <v>0</v>
      </c>
    </row>
    <row r="178" spans="1:19" ht="24">
      <c r="A178" s="2" t="s">
        <v>175</v>
      </c>
      <c r="B178" s="3" t="s">
        <v>176</v>
      </c>
      <c r="C178" s="5" t="s">
        <v>40</v>
      </c>
      <c r="D178" s="5" t="s">
        <v>126</v>
      </c>
      <c r="E178" s="5" t="s">
        <v>27</v>
      </c>
      <c r="F178" s="5" t="s">
        <v>41</v>
      </c>
      <c r="G178" s="4" t="s">
        <v>42</v>
      </c>
      <c r="H178" s="5" t="s">
        <v>43</v>
      </c>
      <c r="I178" s="6">
        <v>58</v>
      </c>
      <c r="J178" s="6">
        <f t="shared" si="60"/>
        <v>70.760000000000005</v>
      </c>
      <c r="K178" s="7" t="s">
        <v>31</v>
      </c>
      <c r="L178" s="8">
        <f t="shared" si="61"/>
        <v>40.479999999999997</v>
      </c>
      <c r="M178" s="8">
        <f t="shared" si="64"/>
        <v>49.39</v>
      </c>
      <c r="N178" s="8">
        <f t="shared" si="62"/>
        <v>40.479999999999997</v>
      </c>
      <c r="O178" s="8">
        <v>49.39</v>
      </c>
      <c r="P178" s="49"/>
      <c r="Q178" s="107" t="s">
        <v>44</v>
      </c>
      <c r="R178" s="6">
        <f t="shared" si="65"/>
        <v>0</v>
      </c>
      <c r="S178" s="6">
        <f t="shared" si="63"/>
        <v>0</v>
      </c>
    </row>
    <row r="179" spans="1:19" ht="24">
      <c r="A179" s="2" t="s">
        <v>177</v>
      </c>
      <c r="B179" s="3" t="s">
        <v>178</v>
      </c>
      <c r="C179" s="5" t="s">
        <v>40</v>
      </c>
      <c r="D179" s="5" t="s">
        <v>126</v>
      </c>
      <c r="E179" s="5" t="s">
        <v>27</v>
      </c>
      <c r="F179" s="5" t="s">
        <v>41</v>
      </c>
      <c r="G179" s="4" t="s">
        <v>42</v>
      </c>
      <c r="H179" s="5" t="s">
        <v>43</v>
      </c>
      <c r="I179" s="6">
        <v>3.5</v>
      </c>
      <c r="J179" s="6">
        <f t="shared" si="60"/>
        <v>4.2699999999999996</v>
      </c>
      <c r="K179" s="7" t="s">
        <v>31</v>
      </c>
      <c r="L179" s="8">
        <f t="shared" si="61"/>
        <v>2.48</v>
      </c>
      <c r="M179" s="8">
        <f t="shared" si="64"/>
        <v>3.03</v>
      </c>
      <c r="N179" s="8">
        <f t="shared" si="62"/>
        <v>2.48</v>
      </c>
      <c r="O179" s="8">
        <v>3.03</v>
      </c>
      <c r="P179" s="49"/>
      <c r="Q179" s="107" t="s">
        <v>44</v>
      </c>
      <c r="R179" s="6">
        <f t="shared" si="65"/>
        <v>0</v>
      </c>
      <c r="S179" s="6">
        <f t="shared" si="63"/>
        <v>0</v>
      </c>
    </row>
    <row r="180" spans="1:19" ht="24">
      <c r="A180" s="2" t="s">
        <v>179</v>
      </c>
      <c r="B180" s="3" t="s">
        <v>180</v>
      </c>
      <c r="C180" s="5" t="s">
        <v>40</v>
      </c>
      <c r="D180" s="5" t="s">
        <v>126</v>
      </c>
      <c r="E180" s="5" t="s">
        <v>27</v>
      </c>
      <c r="F180" s="5" t="s">
        <v>41</v>
      </c>
      <c r="G180" s="4" t="s">
        <v>42</v>
      </c>
      <c r="H180" s="5" t="s">
        <v>43</v>
      </c>
      <c r="I180" s="6">
        <v>168</v>
      </c>
      <c r="J180" s="6">
        <f t="shared" si="60"/>
        <v>204.96</v>
      </c>
      <c r="K180" s="7" t="s">
        <v>31</v>
      </c>
      <c r="L180" s="8">
        <f t="shared" si="61"/>
        <v>118.98</v>
      </c>
      <c r="M180" s="8">
        <f t="shared" si="64"/>
        <v>145.16</v>
      </c>
      <c r="N180" s="8">
        <f t="shared" si="62"/>
        <v>118.98</v>
      </c>
      <c r="O180" s="8">
        <v>145.16</v>
      </c>
      <c r="P180" s="49"/>
      <c r="Q180" s="107" t="s">
        <v>44</v>
      </c>
      <c r="R180" s="6">
        <f t="shared" si="65"/>
        <v>0</v>
      </c>
      <c r="S180" s="6">
        <f t="shared" si="63"/>
        <v>0</v>
      </c>
    </row>
    <row r="181" spans="1:19" ht="24">
      <c r="A181" s="2" t="s">
        <v>181</v>
      </c>
      <c r="B181" s="3" t="s">
        <v>182</v>
      </c>
      <c r="C181" s="5" t="s">
        <v>40</v>
      </c>
      <c r="D181" s="5" t="s">
        <v>126</v>
      </c>
      <c r="E181" s="5" t="s">
        <v>27</v>
      </c>
      <c r="F181" s="5" t="s">
        <v>41</v>
      </c>
      <c r="G181" s="4" t="s">
        <v>42</v>
      </c>
      <c r="H181" s="5" t="s">
        <v>43</v>
      </c>
      <c r="I181" s="6">
        <v>21</v>
      </c>
      <c r="J181" s="6">
        <f t="shared" si="60"/>
        <v>25.62</v>
      </c>
      <c r="K181" s="7" t="s">
        <v>31</v>
      </c>
      <c r="L181" s="8">
        <f t="shared" si="61"/>
        <v>14.77</v>
      </c>
      <c r="M181" s="8">
        <f t="shared" si="64"/>
        <v>18.02</v>
      </c>
      <c r="N181" s="8">
        <f t="shared" si="62"/>
        <v>14.77</v>
      </c>
      <c r="O181" s="8">
        <v>18.02</v>
      </c>
      <c r="P181" s="49"/>
      <c r="Q181" s="107" t="s">
        <v>44</v>
      </c>
      <c r="R181" s="6">
        <f t="shared" si="65"/>
        <v>0</v>
      </c>
      <c r="S181" s="6">
        <f t="shared" si="63"/>
        <v>0</v>
      </c>
    </row>
    <row r="182" spans="1:19" ht="24">
      <c r="A182" s="2" t="s">
        <v>183</v>
      </c>
      <c r="B182" s="3" t="s">
        <v>184</v>
      </c>
      <c r="C182" s="5" t="s">
        <v>40</v>
      </c>
      <c r="D182" s="5" t="s">
        <v>126</v>
      </c>
      <c r="E182" s="5" t="s">
        <v>27</v>
      </c>
      <c r="F182" s="5" t="s">
        <v>41</v>
      </c>
      <c r="G182" s="4" t="s">
        <v>42</v>
      </c>
      <c r="H182" s="5" t="s">
        <v>43</v>
      </c>
      <c r="I182" s="6">
        <v>136</v>
      </c>
      <c r="J182" s="6">
        <f t="shared" si="60"/>
        <v>165.92</v>
      </c>
      <c r="K182" s="7" t="s">
        <v>31</v>
      </c>
      <c r="L182" s="8">
        <f t="shared" si="61"/>
        <v>95.85</v>
      </c>
      <c r="M182" s="8">
        <f t="shared" si="64"/>
        <v>116.94</v>
      </c>
      <c r="N182" s="8">
        <f t="shared" si="62"/>
        <v>95.85</v>
      </c>
      <c r="O182" s="8">
        <v>116.94</v>
      </c>
      <c r="P182" s="49"/>
      <c r="Q182" s="107" t="s">
        <v>44</v>
      </c>
      <c r="R182" s="6">
        <f t="shared" si="65"/>
        <v>0</v>
      </c>
      <c r="S182" s="6">
        <f t="shared" si="63"/>
        <v>0</v>
      </c>
    </row>
    <row r="183" spans="1:19" ht="24">
      <c r="A183" s="2" t="s">
        <v>185</v>
      </c>
      <c r="B183" s="3" t="s">
        <v>186</v>
      </c>
      <c r="C183" s="5" t="s">
        <v>40</v>
      </c>
      <c r="D183" s="5" t="s">
        <v>126</v>
      </c>
      <c r="E183" s="5" t="s">
        <v>27</v>
      </c>
      <c r="F183" s="5" t="s">
        <v>41</v>
      </c>
      <c r="G183" s="4" t="s">
        <v>42</v>
      </c>
      <c r="H183" s="5" t="s">
        <v>43</v>
      </c>
      <c r="I183" s="6">
        <v>71</v>
      </c>
      <c r="J183" s="6">
        <f t="shared" si="60"/>
        <v>86.62</v>
      </c>
      <c r="K183" s="7" t="s">
        <v>31</v>
      </c>
      <c r="L183" s="8">
        <f t="shared" si="61"/>
        <v>49.89</v>
      </c>
      <c r="M183" s="8">
        <f t="shared" si="64"/>
        <v>60.87</v>
      </c>
      <c r="N183" s="8">
        <f t="shared" si="62"/>
        <v>49.89</v>
      </c>
      <c r="O183" s="8">
        <v>60.87</v>
      </c>
      <c r="P183" s="49"/>
      <c r="Q183" s="107" t="s">
        <v>44</v>
      </c>
      <c r="R183" s="6">
        <f t="shared" si="65"/>
        <v>0</v>
      </c>
      <c r="S183" s="6">
        <f t="shared" si="63"/>
        <v>0</v>
      </c>
    </row>
    <row r="184" spans="1:19" ht="24">
      <c r="A184" s="2" t="s">
        <v>187</v>
      </c>
      <c r="B184" s="3" t="s">
        <v>188</v>
      </c>
      <c r="C184" s="5" t="s">
        <v>40</v>
      </c>
      <c r="D184" s="5" t="s">
        <v>126</v>
      </c>
      <c r="E184" s="5" t="s">
        <v>27</v>
      </c>
      <c r="F184" s="5" t="s">
        <v>41</v>
      </c>
      <c r="G184" s="4" t="s">
        <v>42</v>
      </c>
      <c r="H184" s="5" t="s">
        <v>43</v>
      </c>
      <c r="I184" s="6">
        <v>1249</v>
      </c>
      <c r="J184" s="6">
        <f t="shared" si="60"/>
        <v>1523.78</v>
      </c>
      <c r="K184" s="7" t="s">
        <v>31</v>
      </c>
      <c r="L184" s="8">
        <f t="shared" si="61"/>
        <v>884.12</v>
      </c>
      <c r="M184" s="8">
        <f t="shared" si="64"/>
        <v>1078.6300000000001</v>
      </c>
      <c r="N184" s="8">
        <f t="shared" si="62"/>
        <v>884.12</v>
      </c>
      <c r="O184" s="8">
        <v>1078.6300000000001</v>
      </c>
      <c r="P184" s="49"/>
      <c r="Q184" s="107" t="s">
        <v>44</v>
      </c>
      <c r="R184" s="6">
        <f t="shared" si="65"/>
        <v>0</v>
      </c>
      <c r="S184" s="6">
        <f t="shared" si="63"/>
        <v>0</v>
      </c>
    </row>
    <row r="185" spans="1:19" ht="24">
      <c r="A185" s="2" t="s">
        <v>189</v>
      </c>
      <c r="B185" s="3" t="s">
        <v>190</v>
      </c>
      <c r="C185" s="5" t="s">
        <v>40</v>
      </c>
      <c r="D185" s="5" t="s">
        <v>126</v>
      </c>
      <c r="E185" s="5" t="s">
        <v>27</v>
      </c>
      <c r="F185" s="5" t="s">
        <v>41</v>
      </c>
      <c r="G185" s="4" t="s">
        <v>42</v>
      </c>
      <c r="H185" s="5" t="s">
        <v>43</v>
      </c>
      <c r="I185" s="6">
        <v>358</v>
      </c>
      <c r="J185" s="6">
        <f t="shared" ref="J185:J203" si="66">ROUND(I185*1.22,2)</f>
        <v>436.76</v>
      </c>
      <c r="K185" s="7" t="s">
        <v>31</v>
      </c>
      <c r="L185" s="8">
        <f t="shared" si="61"/>
        <v>253.15</v>
      </c>
      <c r="M185" s="8">
        <f t="shared" si="64"/>
        <v>308.83999999999997</v>
      </c>
      <c r="N185" s="8">
        <f t="shared" si="62"/>
        <v>253.15</v>
      </c>
      <c r="O185" s="8">
        <v>308.83999999999997</v>
      </c>
      <c r="P185" s="49"/>
      <c r="Q185" s="107" t="s">
        <v>44</v>
      </c>
      <c r="R185" s="6">
        <f t="shared" si="65"/>
        <v>0</v>
      </c>
      <c r="S185" s="6">
        <f t="shared" si="63"/>
        <v>0</v>
      </c>
    </row>
    <row r="186" spans="1:19" ht="36">
      <c r="A186" s="2" t="s">
        <v>191</v>
      </c>
      <c r="B186" s="3" t="s">
        <v>192</v>
      </c>
      <c r="C186" s="5" t="s">
        <v>40</v>
      </c>
      <c r="D186" s="5" t="s">
        <v>126</v>
      </c>
      <c r="E186" s="5" t="s">
        <v>27</v>
      </c>
      <c r="F186" s="5" t="s">
        <v>41</v>
      </c>
      <c r="G186" s="4" t="s">
        <v>42</v>
      </c>
      <c r="H186" s="5" t="s">
        <v>43</v>
      </c>
      <c r="I186" s="6">
        <v>10</v>
      </c>
      <c r="J186" s="6">
        <f t="shared" si="66"/>
        <v>12.2</v>
      </c>
      <c r="K186" s="7" t="s">
        <v>31</v>
      </c>
      <c r="L186" s="8">
        <f t="shared" si="61"/>
        <v>6.4</v>
      </c>
      <c r="M186" s="8">
        <f t="shared" si="64"/>
        <v>7.81</v>
      </c>
      <c r="N186" s="8">
        <f t="shared" si="62"/>
        <v>6.4</v>
      </c>
      <c r="O186" s="8">
        <v>7.81</v>
      </c>
      <c r="P186" s="49"/>
      <c r="Q186" s="107" t="s">
        <v>44</v>
      </c>
      <c r="R186" s="6">
        <f t="shared" si="65"/>
        <v>0</v>
      </c>
      <c r="S186" s="6">
        <f t="shared" si="63"/>
        <v>0</v>
      </c>
    </row>
    <row r="187" spans="1:19" ht="36">
      <c r="A187" s="2" t="s">
        <v>193</v>
      </c>
      <c r="B187" s="3" t="s">
        <v>194</v>
      </c>
      <c r="C187" s="5" t="s">
        <v>40</v>
      </c>
      <c r="D187" s="5" t="s">
        <v>126</v>
      </c>
      <c r="E187" s="5" t="s">
        <v>27</v>
      </c>
      <c r="F187" s="5" t="s">
        <v>41</v>
      </c>
      <c r="G187" s="4" t="s">
        <v>42</v>
      </c>
      <c r="H187" s="5" t="s">
        <v>43</v>
      </c>
      <c r="I187" s="6">
        <v>12</v>
      </c>
      <c r="J187" s="6">
        <f t="shared" si="66"/>
        <v>14.64</v>
      </c>
      <c r="K187" s="7" t="s">
        <v>31</v>
      </c>
      <c r="L187" s="8">
        <f t="shared" si="61"/>
        <v>8.26</v>
      </c>
      <c r="M187" s="8">
        <f t="shared" si="64"/>
        <v>10.08</v>
      </c>
      <c r="N187" s="8">
        <f t="shared" si="62"/>
        <v>8.26</v>
      </c>
      <c r="O187" s="8">
        <v>10.08</v>
      </c>
      <c r="P187" s="49"/>
      <c r="Q187" s="107" t="s">
        <v>44</v>
      </c>
      <c r="R187" s="6">
        <f t="shared" si="65"/>
        <v>0</v>
      </c>
      <c r="S187" s="6">
        <f t="shared" si="63"/>
        <v>0</v>
      </c>
    </row>
    <row r="188" spans="1:19" ht="24">
      <c r="A188" s="2" t="s">
        <v>195</v>
      </c>
      <c r="B188" s="3" t="s">
        <v>196</v>
      </c>
      <c r="C188" s="5" t="s">
        <v>40</v>
      </c>
      <c r="D188" s="5" t="s">
        <v>126</v>
      </c>
      <c r="E188" s="5" t="s">
        <v>27</v>
      </c>
      <c r="F188" s="5" t="s">
        <v>41</v>
      </c>
      <c r="G188" s="4" t="s">
        <v>42</v>
      </c>
      <c r="H188" s="5" t="s">
        <v>43</v>
      </c>
      <c r="I188" s="6">
        <v>30</v>
      </c>
      <c r="J188" s="6">
        <f t="shared" si="66"/>
        <v>36.6</v>
      </c>
      <c r="K188" s="7" t="s">
        <v>31</v>
      </c>
      <c r="L188" s="8">
        <f t="shared" si="61"/>
        <v>20.76</v>
      </c>
      <c r="M188" s="8">
        <f t="shared" si="64"/>
        <v>25.33</v>
      </c>
      <c r="N188" s="8">
        <f t="shared" si="62"/>
        <v>20.76</v>
      </c>
      <c r="O188" s="8">
        <v>25.33</v>
      </c>
      <c r="P188" s="49"/>
      <c r="Q188" s="107" t="s">
        <v>44</v>
      </c>
      <c r="R188" s="6">
        <f t="shared" si="65"/>
        <v>0</v>
      </c>
      <c r="S188" s="6">
        <f t="shared" si="63"/>
        <v>0</v>
      </c>
    </row>
    <row r="189" spans="1:19" ht="24">
      <c r="A189" s="2" t="s">
        <v>197</v>
      </c>
      <c r="B189" s="3" t="s">
        <v>198</v>
      </c>
      <c r="C189" s="5" t="s">
        <v>40</v>
      </c>
      <c r="D189" s="5" t="s">
        <v>126</v>
      </c>
      <c r="E189" s="5" t="s">
        <v>27</v>
      </c>
      <c r="F189" s="5" t="s">
        <v>41</v>
      </c>
      <c r="G189" s="4" t="s">
        <v>42</v>
      </c>
      <c r="H189" s="5" t="s">
        <v>43</v>
      </c>
      <c r="I189" s="6">
        <v>30</v>
      </c>
      <c r="J189" s="6">
        <f t="shared" si="66"/>
        <v>36.6</v>
      </c>
      <c r="K189" s="7" t="s">
        <v>31</v>
      </c>
      <c r="L189" s="8">
        <f t="shared" si="61"/>
        <v>20.76</v>
      </c>
      <c r="M189" s="8">
        <f t="shared" si="64"/>
        <v>25.33</v>
      </c>
      <c r="N189" s="8">
        <f t="shared" si="62"/>
        <v>20.76</v>
      </c>
      <c r="O189" s="8">
        <v>25.33</v>
      </c>
      <c r="P189" s="49"/>
      <c r="Q189" s="107" t="s">
        <v>44</v>
      </c>
      <c r="R189" s="6">
        <f t="shared" si="65"/>
        <v>0</v>
      </c>
      <c r="S189" s="6">
        <f t="shared" si="63"/>
        <v>0</v>
      </c>
    </row>
    <row r="190" spans="1:19" ht="24">
      <c r="A190" s="2" t="s">
        <v>199</v>
      </c>
      <c r="B190" s="3" t="s">
        <v>200</v>
      </c>
      <c r="C190" s="5" t="s">
        <v>40</v>
      </c>
      <c r="D190" s="5" t="s">
        <v>126</v>
      </c>
      <c r="E190" s="5" t="s">
        <v>27</v>
      </c>
      <c r="F190" s="5" t="s">
        <v>41</v>
      </c>
      <c r="G190" s="4" t="s">
        <v>42</v>
      </c>
      <c r="H190" s="5" t="s">
        <v>43</v>
      </c>
      <c r="I190" s="6">
        <v>2926</v>
      </c>
      <c r="J190" s="6">
        <f t="shared" si="66"/>
        <v>3569.72</v>
      </c>
      <c r="K190" s="7" t="s">
        <v>31</v>
      </c>
      <c r="L190" s="8">
        <f t="shared" si="61"/>
        <v>2072.62</v>
      </c>
      <c r="M190" s="8">
        <f t="shared" si="64"/>
        <v>2528.6</v>
      </c>
      <c r="N190" s="8">
        <f t="shared" si="62"/>
        <v>2072.62</v>
      </c>
      <c r="O190" s="8">
        <v>2528.6</v>
      </c>
      <c r="P190" s="49"/>
      <c r="Q190" s="107" t="s">
        <v>44</v>
      </c>
      <c r="R190" s="6">
        <f t="shared" si="65"/>
        <v>0</v>
      </c>
      <c r="S190" s="6">
        <f t="shared" si="63"/>
        <v>0</v>
      </c>
    </row>
    <row r="191" spans="1:19" ht="24">
      <c r="A191" s="2" t="s">
        <v>201</v>
      </c>
      <c r="B191" s="3" t="s">
        <v>202</v>
      </c>
      <c r="C191" s="5" t="s">
        <v>40</v>
      </c>
      <c r="D191" s="5" t="s">
        <v>126</v>
      </c>
      <c r="E191" s="5" t="s">
        <v>27</v>
      </c>
      <c r="F191" s="5" t="s">
        <v>41</v>
      </c>
      <c r="G191" s="4" t="s">
        <v>42</v>
      </c>
      <c r="H191" s="5" t="s">
        <v>43</v>
      </c>
      <c r="I191" s="6">
        <v>1362</v>
      </c>
      <c r="J191" s="6">
        <f t="shared" si="66"/>
        <v>1661.64</v>
      </c>
      <c r="K191" s="7" t="s">
        <v>31</v>
      </c>
      <c r="L191" s="8">
        <f t="shared" si="61"/>
        <v>964.17</v>
      </c>
      <c r="M191" s="8">
        <f t="shared" si="64"/>
        <v>1176.29</v>
      </c>
      <c r="N191" s="8">
        <f t="shared" si="62"/>
        <v>964.17</v>
      </c>
      <c r="O191" s="8">
        <v>1176.29</v>
      </c>
      <c r="P191" s="49"/>
      <c r="Q191" s="107" t="s">
        <v>44</v>
      </c>
      <c r="R191" s="6">
        <f t="shared" si="65"/>
        <v>0</v>
      </c>
      <c r="S191" s="6">
        <f t="shared" si="63"/>
        <v>0</v>
      </c>
    </row>
    <row r="192" spans="1:19" ht="24">
      <c r="A192" s="2" t="s">
        <v>203</v>
      </c>
      <c r="B192" s="3" t="s">
        <v>204</v>
      </c>
      <c r="C192" s="5" t="s">
        <v>40</v>
      </c>
      <c r="D192" s="5" t="s">
        <v>126</v>
      </c>
      <c r="E192" s="5" t="s">
        <v>27</v>
      </c>
      <c r="F192" s="5" t="s">
        <v>41</v>
      </c>
      <c r="G192" s="4" t="s">
        <v>42</v>
      </c>
      <c r="H192" s="5" t="s">
        <v>43</v>
      </c>
      <c r="I192" s="6">
        <v>171</v>
      </c>
      <c r="J192" s="6">
        <f t="shared" si="66"/>
        <v>208.62</v>
      </c>
      <c r="K192" s="7" t="s">
        <v>31</v>
      </c>
      <c r="L192" s="8">
        <f t="shared" si="61"/>
        <v>120.53</v>
      </c>
      <c r="M192" s="8">
        <f t="shared" si="64"/>
        <v>147.05000000000001</v>
      </c>
      <c r="N192" s="8">
        <f t="shared" si="62"/>
        <v>120.53</v>
      </c>
      <c r="O192" s="8">
        <v>147.05000000000001</v>
      </c>
      <c r="P192" s="49"/>
      <c r="Q192" s="107" t="s">
        <v>44</v>
      </c>
      <c r="R192" s="6">
        <f t="shared" si="65"/>
        <v>0</v>
      </c>
      <c r="S192" s="6">
        <f t="shared" si="63"/>
        <v>0</v>
      </c>
    </row>
    <row r="193" spans="1:19" ht="24">
      <c r="A193" s="2" t="s">
        <v>205</v>
      </c>
      <c r="B193" s="3" t="s">
        <v>206</v>
      </c>
      <c r="C193" s="5" t="s">
        <v>40</v>
      </c>
      <c r="D193" s="5" t="s">
        <v>126</v>
      </c>
      <c r="E193" s="5" t="s">
        <v>27</v>
      </c>
      <c r="F193" s="5" t="s">
        <v>41</v>
      </c>
      <c r="G193" s="4" t="s">
        <v>42</v>
      </c>
      <c r="H193" s="5" t="s">
        <v>43</v>
      </c>
      <c r="I193" s="6">
        <v>447</v>
      </c>
      <c r="J193" s="6">
        <f t="shared" si="66"/>
        <v>545.34</v>
      </c>
      <c r="K193" s="7" t="s">
        <v>31</v>
      </c>
      <c r="L193" s="8">
        <f t="shared" si="61"/>
        <v>316.14999999999998</v>
      </c>
      <c r="M193" s="8">
        <f t="shared" si="64"/>
        <v>385.7</v>
      </c>
      <c r="N193" s="8">
        <f t="shared" si="62"/>
        <v>316.14999999999998</v>
      </c>
      <c r="O193" s="8">
        <v>385.7</v>
      </c>
      <c r="P193" s="49"/>
      <c r="Q193" s="107" t="s">
        <v>44</v>
      </c>
      <c r="R193" s="6">
        <f t="shared" si="65"/>
        <v>0</v>
      </c>
      <c r="S193" s="6">
        <f t="shared" si="63"/>
        <v>0</v>
      </c>
    </row>
    <row r="194" spans="1:19" ht="24">
      <c r="A194" s="2" t="s">
        <v>207</v>
      </c>
      <c r="B194" s="3" t="s">
        <v>208</v>
      </c>
      <c r="C194" s="5" t="s">
        <v>40</v>
      </c>
      <c r="D194" s="5" t="s">
        <v>126</v>
      </c>
      <c r="E194" s="5" t="s">
        <v>27</v>
      </c>
      <c r="F194" s="5" t="s">
        <v>41</v>
      </c>
      <c r="G194" s="4" t="s">
        <v>42</v>
      </c>
      <c r="H194" s="5" t="s">
        <v>43</v>
      </c>
      <c r="I194" s="6">
        <v>215</v>
      </c>
      <c r="J194" s="6">
        <f t="shared" si="66"/>
        <v>262.3</v>
      </c>
      <c r="K194" s="7" t="s">
        <v>31</v>
      </c>
      <c r="L194" s="8">
        <f t="shared" si="61"/>
        <v>152.24</v>
      </c>
      <c r="M194" s="8">
        <f t="shared" si="64"/>
        <v>185.73</v>
      </c>
      <c r="N194" s="8">
        <f t="shared" si="62"/>
        <v>152.24</v>
      </c>
      <c r="O194" s="8">
        <v>185.73</v>
      </c>
      <c r="P194" s="49"/>
      <c r="Q194" s="107" t="s">
        <v>44</v>
      </c>
      <c r="R194" s="6">
        <f t="shared" si="65"/>
        <v>0</v>
      </c>
      <c r="S194" s="6">
        <f t="shared" si="63"/>
        <v>0</v>
      </c>
    </row>
    <row r="195" spans="1:19" ht="24">
      <c r="A195" s="2" t="s">
        <v>209</v>
      </c>
      <c r="B195" s="3" t="s">
        <v>210</v>
      </c>
      <c r="C195" s="5" t="s">
        <v>40</v>
      </c>
      <c r="D195" s="5" t="s">
        <v>126</v>
      </c>
      <c r="E195" s="5" t="s">
        <v>27</v>
      </c>
      <c r="F195" s="5" t="s">
        <v>41</v>
      </c>
      <c r="G195" s="4" t="s">
        <v>42</v>
      </c>
      <c r="H195" s="5" t="s">
        <v>43</v>
      </c>
      <c r="I195" s="6">
        <v>28</v>
      </c>
      <c r="J195" s="6">
        <f t="shared" si="66"/>
        <v>34.159999999999997</v>
      </c>
      <c r="K195" s="7" t="s">
        <v>31</v>
      </c>
      <c r="L195" s="8">
        <f t="shared" si="61"/>
        <v>19.309999999999999</v>
      </c>
      <c r="M195" s="8">
        <f t="shared" si="64"/>
        <v>23.56</v>
      </c>
      <c r="N195" s="8">
        <f t="shared" si="62"/>
        <v>19.309999999999999</v>
      </c>
      <c r="O195" s="8">
        <v>23.56</v>
      </c>
      <c r="P195" s="49"/>
      <c r="Q195" s="107" t="s">
        <v>44</v>
      </c>
      <c r="R195" s="6">
        <f t="shared" si="65"/>
        <v>0</v>
      </c>
      <c r="S195" s="6">
        <f t="shared" si="63"/>
        <v>0</v>
      </c>
    </row>
    <row r="196" spans="1:19" ht="24">
      <c r="A196" s="2" t="s">
        <v>211</v>
      </c>
      <c r="B196" s="3" t="s">
        <v>212</v>
      </c>
      <c r="C196" s="5" t="s">
        <v>40</v>
      </c>
      <c r="D196" s="5" t="s">
        <v>126</v>
      </c>
      <c r="E196" s="5" t="s">
        <v>27</v>
      </c>
      <c r="F196" s="5" t="s">
        <v>41</v>
      </c>
      <c r="G196" s="4" t="s">
        <v>42</v>
      </c>
      <c r="H196" s="5" t="s">
        <v>43</v>
      </c>
      <c r="I196" s="6">
        <v>216</v>
      </c>
      <c r="J196" s="6">
        <f t="shared" si="66"/>
        <v>263.52</v>
      </c>
      <c r="K196" s="7" t="s">
        <v>31</v>
      </c>
      <c r="L196" s="8">
        <f t="shared" si="61"/>
        <v>152.86000000000001</v>
      </c>
      <c r="M196" s="8">
        <f t="shared" si="64"/>
        <v>186.49</v>
      </c>
      <c r="N196" s="8">
        <f t="shared" si="62"/>
        <v>152.86000000000001</v>
      </c>
      <c r="O196" s="8">
        <v>186.49</v>
      </c>
      <c r="P196" s="49"/>
      <c r="Q196" s="107" t="s">
        <v>44</v>
      </c>
      <c r="R196" s="6">
        <f t="shared" si="65"/>
        <v>0</v>
      </c>
      <c r="S196" s="6">
        <f t="shared" si="63"/>
        <v>0</v>
      </c>
    </row>
    <row r="197" spans="1:19" ht="24">
      <c r="A197" s="2" t="s">
        <v>213</v>
      </c>
      <c r="B197" s="3" t="s">
        <v>214</v>
      </c>
      <c r="C197" s="5" t="s">
        <v>40</v>
      </c>
      <c r="D197" s="5" t="s">
        <v>126</v>
      </c>
      <c r="E197" s="5" t="s">
        <v>27</v>
      </c>
      <c r="F197" s="5" t="s">
        <v>41</v>
      </c>
      <c r="G197" s="4" t="s">
        <v>42</v>
      </c>
      <c r="H197" s="5" t="s">
        <v>43</v>
      </c>
      <c r="I197" s="6">
        <v>3.5</v>
      </c>
      <c r="J197" s="6">
        <f t="shared" si="66"/>
        <v>4.2699999999999996</v>
      </c>
      <c r="K197" s="7" t="s">
        <v>31</v>
      </c>
      <c r="L197" s="8">
        <f t="shared" si="61"/>
        <v>2.48</v>
      </c>
      <c r="M197" s="8">
        <f t="shared" si="64"/>
        <v>3.03</v>
      </c>
      <c r="N197" s="8">
        <f t="shared" si="62"/>
        <v>2.48</v>
      </c>
      <c r="O197" s="8">
        <v>3.03</v>
      </c>
      <c r="P197" s="49"/>
      <c r="Q197" s="107" t="s">
        <v>44</v>
      </c>
      <c r="R197" s="6">
        <f t="shared" si="65"/>
        <v>0</v>
      </c>
      <c r="S197" s="6">
        <f t="shared" si="63"/>
        <v>0</v>
      </c>
    </row>
    <row r="198" spans="1:19" ht="24">
      <c r="A198" s="2" t="s">
        <v>211</v>
      </c>
      <c r="B198" s="3" t="s">
        <v>212</v>
      </c>
      <c r="C198" s="5" t="s">
        <v>40</v>
      </c>
      <c r="D198" s="5" t="s">
        <v>126</v>
      </c>
      <c r="E198" s="5" t="s">
        <v>27</v>
      </c>
      <c r="F198" s="5" t="s">
        <v>41</v>
      </c>
      <c r="G198" s="4" t="s">
        <v>42</v>
      </c>
      <c r="H198" s="5" t="s">
        <v>43</v>
      </c>
      <c r="I198" s="6">
        <v>216</v>
      </c>
      <c r="J198" s="6">
        <f t="shared" si="66"/>
        <v>263.52</v>
      </c>
      <c r="K198" s="7" t="s">
        <v>31</v>
      </c>
      <c r="L198" s="8">
        <f t="shared" si="61"/>
        <v>152.86000000000001</v>
      </c>
      <c r="M198" s="8">
        <f t="shared" si="64"/>
        <v>186.49</v>
      </c>
      <c r="N198" s="8">
        <f t="shared" si="62"/>
        <v>152.86000000000001</v>
      </c>
      <c r="O198" s="8">
        <v>186.49</v>
      </c>
      <c r="P198" s="49"/>
      <c r="Q198" s="107" t="s">
        <v>44</v>
      </c>
      <c r="R198" s="6">
        <f t="shared" si="65"/>
        <v>0</v>
      </c>
      <c r="S198" s="6">
        <f t="shared" si="63"/>
        <v>0</v>
      </c>
    </row>
    <row r="199" spans="1:19" ht="24">
      <c r="A199" s="2" t="s">
        <v>215</v>
      </c>
      <c r="B199" s="3" t="s">
        <v>216</v>
      </c>
      <c r="C199" s="5" t="s">
        <v>40</v>
      </c>
      <c r="D199" s="5" t="s">
        <v>126</v>
      </c>
      <c r="E199" s="5" t="s">
        <v>27</v>
      </c>
      <c r="F199" s="5" t="s">
        <v>41</v>
      </c>
      <c r="G199" s="4" t="s">
        <v>42</v>
      </c>
      <c r="H199" s="5" t="s">
        <v>43</v>
      </c>
      <c r="I199" s="6">
        <v>74</v>
      </c>
      <c r="J199" s="6">
        <f t="shared" si="66"/>
        <v>90.28</v>
      </c>
      <c r="K199" s="7" t="s">
        <v>31</v>
      </c>
      <c r="L199" s="8">
        <f t="shared" si="61"/>
        <v>52.26</v>
      </c>
      <c r="M199" s="8">
        <f t="shared" si="64"/>
        <v>63.76</v>
      </c>
      <c r="N199" s="8">
        <f t="shared" si="62"/>
        <v>52.26</v>
      </c>
      <c r="O199" s="8">
        <v>63.76</v>
      </c>
      <c r="P199" s="49"/>
      <c r="Q199" s="107" t="s">
        <v>44</v>
      </c>
      <c r="R199" s="6">
        <f t="shared" si="65"/>
        <v>0</v>
      </c>
      <c r="S199" s="6">
        <f t="shared" si="63"/>
        <v>0</v>
      </c>
    </row>
    <row r="200" spans="1:19" ht="24">
      <c r="A200" s="2" t="s">
        <v>217</v>
      </c>
      <c r="B200" s="3" t="s">
        <v>218</v>
      </c>
      <c r="C200" s="5" t="s">
        <v>40</v>
      </c>
      <c r="D200" s="5" t="s">
        <v>126</v>
      </c>
      <c r="E200" s="5" t="s">
        <v>27</v>
      </c>
      <c r="F200" s="5" t="s">
        <v>41</v>
      </c>
      <c r="G200" s="4" t="s">
        <v>42</v>
      </c>
      <c r="H200" s="5" t="s">
        <v>43</v>
      </c>
      <c r="I200" s="6">
        <v>85</v>
      </c>
      <c r="J200" s="6">
        <f t="shared" si="66"/>
        <v>103.7</v>
      </c>
      <c r="K200" s="7" t="s">
        <v>31</v>
      </c>
      <c r="L200" s="8">
        <f t="shared" si="61"/>
        <v>60.11</v>
      </c>
      <c r="M200" s="8">
        <f t="shared" si="64"/>
        <v>73.33</v>
      </c>
      <c r="N200" s="8">
        <f t="shared" si="62"/>
        <v>60.11</v>
      </c>
      <c r="O200" s="8">
        <v>73.33</v>
      </c>
      <c r="P200" s="49"/>
      <c r="Q200" s="107" t="s">
        <v>44</v>
      </c>
      <c r="R200" s="6">
        <f t="shared" si="65"/>
        <v>0</v>
      </c>
      <c r="S200" s="6">
        <f t="shared" si="63"/>
        <v>0</v>
      </c>
    </row>
    <row r="201" spans="1:19" ht="24">
      <c r="A201" s="2" t="s">
        <v>219</v>
      </c>
      <c r="B201" s="3" t="s">
        <v>220</v>
      </c>
      <c r="C201" s="5" t="s">
        <v>40</v>
      </c>
      <c r="D201" s="5" t="s">
        <v>126</v>
      </c>
      <c r="E201" s="5" t="s">
        <v>27</v>
      </c>
      <c r="F201" s="5" t="s">
        <v>41</v>
      </c>
      <c r="G201" s="4" t="s">
        <v>42</v>
      </c>
      <c r="H201" s="5" t="s">
        <v>43</v>
      </c>
      <c r="I201" s="6">
        <v>920</v>
      </c>
      <c r="J201" s="6">
        <f t="shared" si="66"/>
        <v>1122.4000000000001</v>
      </c>
      <c r="K201" s="7" t="s">
        <v>31</v>
      </c>
      <c r="L201" s="8">
        <f t="shared" si="61"/>
        <v>651.53</v>
      </c>
      <c r="M201" s="8">
        <f t="shared" si="64"/>
        <v>794.87</v>
      </c>
      <c r="N201" s="8">
        <f t="shared" si="62"/>
        <v>651.53</v>
      </c>
      <c r="O201" s="8">
        <v>794.87</v>
      </c>
      <c r="P201" s="49"/>
      <c r="Q201" s="107" t="s">
        <v>44</v>
      </c>
      <c r="R201" s="6">
        <f t="shared" si="65"/>
        <v>0</v>
      </c>
      <c r="S201" s="6">
        <f t="shared" si="63"/>
        <v>0</v>
      </c>
    </row>
    <row r="202" spans="1:19" ht="24">
      <c r="A202" s="2" t="s">
        <v>211</v>
      </c>
      <c r="B202" s="3" t="s">
        <v>212</v>
      </c>
      <c r="C202" s="5" t="s">
        <v>40</v>
      </c>
      <c r="D202" s="5" t="s">
        <v>126</v>
      </c>
      <c r="E202" s="5" t="s">
        <v>27</v>
      </c>
      <c r="F202" s="5" t="s">
        <v>41</v>
      </c>
      <c r="G202" s="4" t="s">
        <v>42</v>
      </c>
      <c r="H202" s="5" t="s">
        <v>43</v>
      </c>
      <c r="I202" s="6">
        <v>216</v>
      </c>
      <c r="J202" s="6">
        <f t="shared" si="66"/>
        <v>263.52</v>
      </c>
      <c r="K202" s="7" t="s">
        <v>31</v>
      </c>
      <c r="L202" s="8">
        <f t="shared" si="61"/>
        <v>152.86000000000001</v>
      </c>
      <c r="M202" s="8">
        <f t="shared" si="64"/>
        <v>186.49</v>
      </c>
      <c r="N202" s="8">
        <f t="shared" si="62"/>
        <v>152.86000000000001</v>
      </c>
      <c r="O202" s="8">
        <v>186.49</v>
      </c>
      <c r="P202" s="49"/>
      <c r="Q202" s="107" t="s">
        <v>44</v>
      </c>
      <c r="R202" s="6">
        <f t="shared" si="65"/>
        <v>0</v>
      </c>
      <c r="S202" s="6">
        <f t="shared" si="63"/>
        <v>0</v>
      </c>
    </row>
    <row r="203" spans="1:19" ht="24">
      <c r="A203" s="2" t="s">
        <v>221</v>
      </c>
      <c r="B203" s="3" t="s">
        <v>222</v>
      </c>
      <c r="C203" s="5" t="s">
        <v>40</v>
      </c>
      <c r="D203" s="5" t="s">
        <v>126</v>
      </c>
      <c r="E203" s="5" t="s">
        <v>27</v>
      </c>
      <c r="F203" s="5" t="s">
        <v>41</v>
      </c>
      <c r="G203" s="4" t="s">
        <v>42</v>
      </c>
      <c r="H203" s="5" t="s">
        <v>43</v>
      </c>
      <c r="I203" s="6">
        <v>46</v>
      </c>
      <c r="J203" s="6">
        <f t="shared" si="66"/>
        <v>56.12</v>
      </c>
      <c r="K203" s="7" t="s">
        <v>31</v>
      </c>
      <c r="L203" s="8">
        <f t="shared" si="61"/>
        <v>32.43</v>
      </c>
      <c r="M203" s="8">
        <f t="shared" si="64"/>
        <v>39.56</v>
      </c>
      <c r="N203" s="8">
        <f t="shared" si="62"/>
        <v>32.43</v>
      </c>
      <c r="O203" s="8">
        <v>39.56</v>
      </c>
      <c r="P203" s="49"/>
      <c r="Q203" s="107" t="s">
        <v>44</v>
      </c>
      <c r="R203" s="6">
        <f t="shared" si="65"/>
        <v>0</v>
      </c>
      <c r="S203" s="6">
        <f t="shared" si="63"/>
        <v>0</v>
      </c>
    </row>
    <row r="204" spans="1:19">
      <c r="A204" s="272" t="s">
        <v>32</v>
      </c>
      <c r="B204" s="272"/>
      <c r="C204" s="272"/>
      <c r="D204" s="272"/>
      <c r="E204" s="272"/>
      <c r="F204" s="272"/>
      <c r="G204" s="272"/>
      <c r="H204" s="272"/>
      <c r="I204" s="25"/>
      <c r="J204" s="26"/>
      <c r="K204" s="27"/>
      <c r="L204" s="27"/>
      <c r="M204" s="27"/>
      <c r="N204" s="27"/>
      <c r="O204" s="27"/>
      <c r="P204" s="84">
        <f>SUM(P153:P203)</f>
        <v>0</v>
      </c>
      <c r="Q204" s="84"/>
      <c r="R204" s="28">
        <f>SUM(R153:R203)</f>
        <v>0</v>
      </c>
      <c r="S204" s="28">
        <f>SUM(S153:S203)</f>
        <v>0</v>
      </c>
    </row>
    <row r="205" spans="1:19" ht="25.5" customHeight="1" thickBot="1">
      <c r="A205" s="50"/>
      <c r="B205" s="51"/>
      <c r="C205" s="51"/>
      <c r="D205" s="51"/>
      <c r="I205" s="52"/>
      <c r="P205" s="31"/>
      <c r="Q205" s="31"/>
    </row>
    <row r="206" spans="1:19" ht="13.8" thickBot="1">
      <c r="A206" s="44" t="s">
        <v>122</v>
      </c>
      <c r="B206" s="263" t="s">
        <v>223</v>
      </c>
      <c r="C206" s="263"/>
      <c r="D206" s="263"/>
      <c r="E206" s="263"/>
      <c r="F206" s="263"/>
      <c r="G206" s="263"/>
      <c r="H206" s="263"/>
      <c r="I206" s="263"/>
      <c r="J206" s="263"/>
      <c r="K206" s="263"/>
      <c r="L206" s="263"/>
      <c r="M206" s="263"/>
      <c r="N206" s="263"/>
      <c r="O206" s="263"/>
      <c r="P206" s="264"/>
      <c r="Q206" s="46"/>
    </row>
    <row r="207" spans="1:19" ht="45" customHeight="1">
      <c r="A207" s="269" t="s">
        <v>4</v>
      </c>
      <c r="B207" s="265" t="s">
        <v>5</v>
      </c>
      <c r="C207" s="265" t="s">
        <v>6</v>
      </c>
      <c r="D207" s="265" t="s">
        <v>7</v>
      </c>
      <c r="E207" s="265" t="s">
        <v>8</v>
      </c>
      <c r="F207" s="265" t="s">
        <v>9</v>
      </c>
      <c r="G207" s="265" t="s">
        <v>10</v>
      </c>
      <c r="H207" s="265" t="s">
        <v>11</v>
      </c>
      <c r="I207" s="260" t="s">
        <v>34</v>
      </c>
      <c r="J207" s="261"/>
      <c r="K207" s="262" t="s">
        <v>35</v>
      </c>
      <c r="L207" s="260" t="s">
        <v>36</v>
      </c>
      <c r="M207" s="261"/>
      <c r="N207" s="260" t="s">
        <v>37</v>
      </c>
      <c r="O207" s="261"/>
      <c r="P207" s="256" t="s">
        <v>16</v>
      </c>
      <c r="Q207" s="256" t="s">
        <v>17</v>
      </c>
      <c r="R207" s="260" t="s">
        <v>18</v>
      </c>
      <c r="S207" s="261"/>
    </row>
    <row r="208" spans="1:19" ht="31.5" customHeight="1">
      <c r="A208" s="270"/>
      <c r="B208" s="266"/>
      <c r="C208" s="266"/>
      <c r="D208" s="266"/>
      <c r="E208" s="266"/>
      <c r="F208" s="266"/>
      <c r="G208" s="266"/>
      <c r="H208" s="266"/>
      <c r="I208" s="9" t="s">
        <v>20</v>
      </c>
      <c r="J208" s="9" t="s">
        <v>22</v>
      </c>
      <c r="K208" s="262"/>
      <c r="L208" s="9" t="s">
        <v>20</v>
      </c>
      <c r="M208" s="9" t="s">
        <v>22</v>
      </c>
      <c r="N208" s="9" t="s">
        <v>20</v>
      </c>
      <c r="O208" s="9" t="s">
        <v>22</v>
      </c>
      <c r="P208" s="256"/>
      <c r="Q208" s="256"/>
      <c r="R208" s="9" t="s">
        <v>20</v>
      </c>
      <c r="S208" s="48" t="s">
        <v>22</v>
      </c>
    </row>
    <row r="209" spans="1:19" ht="24">
      <c r="A209" s="2" t="s">
        <v>224</v>
      </c>
      <c r="B209" s="3" t="s">
        <v>225</v>
      </c>
      <c r="C209" s="5" t="s">
        <v>40</v>
      </c>
      <c r="D209" s="5" t="s">
        <v>126</v>
      </c>
      <c r="E209" s="5" t="s">
        <v>27</v>
      </c>
      <c r="F209" s="5" t="s">
        <v>41</v>
      </c>
      <c r="G209" s="4" t="s">
        <v>89</v>
      </c>
      <c r="H209" s="5" t="s">
        <v>90</v>
      </c>
      <c r="I209" s="6">
        <v>2616</v>
      </c>
      <c r="J209" s="6">
        <f t="shared" ref="J209:J215" si="67">ROUND(I209*1.22,2)</f>
        <v>3191.52</v>
      </c>
      <c r="K209" s="7" t="s">
        <v>31</v>
      </c>
      <c r="L209" s="8">
        <f t="shared" ref="L209:L229" si="68">ROUND(M209/1.22,2)</f>
        <v>1852.66</v>
      </c>
      <c r="M209" s="8">
        <f t="shared" ref="M209:M229" si="69">O209</f>
        <v>2260.25</v>
      </c>
      <c r="N209" s="8">
        <f t="shared" ref="N209:N229" si="70">ROUND(O209/1.22,2)</f>
        <v>1852.66</v>
      </c>
      <c r="O209" s="8">
        <v>2260.25</v>
      </c>
      <c r="P209" s="49"/>
      <c r="Q209" s="107" t="s">
        <v>44</v>
      </c>
      <c r="R209" s="6">
        <f t="shared" ref="R209:R229" si="71">N209*P209</f>
        <v>0</v>
      </c>
      <c r="S209" s="6">
        <f t="shared" ref="S209:S229" si="72">R209*1.22</f>
        <v>0</v>
      </c>
    </row>
    <row r="210" spans="1:19" ht="24">
      <c r="A210" s="2" t="s">
        <v>226</v>
      </c>
      <c r="B210" s="3" t="s">
        <v>227</v>
      </c>
      <c r="C210" s="5" t="s">
        <v>40</v>
      </c>
      <c r="D210" s="5" t="s">
        <v>126</v>
      </c>
      <c r="E210" s="5" t="s">
        <v>27</v>
      </c>
      <c r="F210" s="5" t="s">
        <v>41</v>
      </c>
      <c r="G210" s="4" t="s">
        <v>89</v>
      </c>
      <c r="H210" s="5" t="s">
        <v>90</v>
      </c>
      <c r="I210" s="6">
        <v>4032</v>
      </c>
      <c r="J210" s="6">
        <f t="shared" si="67"/>
        <v>4919.04</v>
      </c>
      <c r="K210" s="7" t="s">
        <v>31</v>
      </c>
      <c r="L210" s="8">
        <f t="shared" si="68"/>
        <v>2855.81</v>
      </c>
      <c r="M210" s="8">
        <f t="shared" si="69"/>
        <v>3484.09</v>
      </c>
      <c r="N210" s="8">
        <f t="shared" si="70"/>
        <v>2855.81</v>
      </c>
      <c r="O210" s="8">
        <v>3484.09</v>
      </c>
      <c r="P210" s="49"/>
      <c r="Q210" s="107" t="s">
        <v>44</v>
      </c>
      <c r="R210" s="6">
        <f t="shared" si="71"/>
        <v>0</v>
      </c>
      <c r="S210" s="6">
        <f t="shared" si="72"/>
        <v>0</v>
      </c>
    </row>
    <row r="211" spans="1:19" ht="24">
      <c r="A211" s="2" t="s">
        <v>228</v>
      </c>
      <c r="B211" s="3" t="s">
        <v>229</v>
      </c>
      <c r="C211" s="5" t="s">
        <v>40</v>
      </c>
      <c r="D211" s="5" t="s">
        <v>126</v>
      </c>
      <c r="E211" s="5" t="s">
        <v>27</v>
      </c>
      <c r="F211" s="5" t="s">
        <v>41</v>
      </c>
      <c r="G211" s="4" t="s">
        <v>89</v>
      </c>
      <c r="H211" s="5" t="s">
        <v>90</v>
      </c>
      <c r="I211" s="6">
        <v>849</v>
      </c>
      <c r="J211" s="6">
        <f t="shared" si="67"/>
        <v>1035.78</v>
      </c>
      <c r="K211" s="7" t="s">
        <v>31</v>
      </c>
      <c r="L211" s="8">
        <f t="shared" si="68"/>
        <v>601.36</v>
      </c>
      <c r="M211" s="8">
        <f t="shared" si="69"/>
        <v>733.66</v>
      </c>
      <c r="N211" s="8">
        <f t="shared" si="70"/>
        <v>601.36</v>
      </c>
      <c r="O211" s="8">
        <v>733.66</v>
      </c>
      <c r="P211" s="49"/>
      <c r="Q211" s="107" t="s">
        <v>44</v>
      </c>
      <c r="R211" s="6">
        <f t="shared" si="71"/>
        <v>0</v>
      </c>
      <c r="S211" s="6">
        <f t="shared" si="72"/>
        <v>0</v>
      </c>
    </row>
    <row r="212" spans="1:19" ht="24">
      <c r="A212" s="2" t="s">
        <v>230</v>
      </c>
      <c r="B212" s="3" t="s">
        <v>231</v>
      </c>
      <c r="C212" s="5" t="s">
        <v>40</v>
      </c>
      <c r="D212" s="5" t="s">
        <v>126</v>
      </c>
      <c r="E212" s="5" t="s">
        <v>27</v>
      </c>
      <c r="F212" s="5" t="s">
        <v>41</v>
      </c>
      <c r="G212" s="4" t="s">
        <v>89</v>
      </c>
      <c r="H212" s="5" t="s">
        <v>90</v>
      </c>
      <c r="I212" s="6">
        <v>402</v>
      </c>
      <c r="J212" s="6">
        <f t="shared" si="67"/>
        <v>490.44</v>
      </c>
      <c r="K212" s="7" t="s">
        <v>31</v>
      </c>
      <c r="L212" s="8">
        <f t="shared" si="68"/>
        <v>284.64999999999998</v>
      </c>
      <c r="M212" s="8">
        <f t="shared" si="69"/>
        <v>347.27</v>
      </c>
      <c r="N212" s="8">
        <f t="shared" si="70"/>
        <v>284.64999999999998</v>
      </c>
      <c r="O212" s="8">
        <v>347.27</v>
      </c>
      <c r="P212" s="49"/>
      <c r="Q212" s="107" t="s">
        <v>44</v>
      </c>
      <c r="R212" s="6">
        <f t="shared" si="71"/>
        <v>0</v>
      </c>
      <c r="S212" s="6">
        <f t="shared" si="72"/>
        <v>0</v>
      </c>
    </row>
    <row r="213" spans="1:19" ht="24">
      <c r="A213" s="2" t="s">
        <v>232</v>
      </c>
      <c r="B213" s="3" t="s">
        <v>233</v>
      </c>
      <c r="C213" s="5" t="s">
        <v>40</v>
      </c>
      <c r="D213" s="5" t="s">
        <v>126</v>
      </c>
      <c r="E213" s="5" t="s">
        <v>27</v>
      </c>
      <c r="F213" s="5" t="s">
        <v>41</v>
      </c>
      <c r="G213" s="4" t="s">
        <v>89</v>
      </c>
      <c r="H213" s="5" t="s">
        <v>90</v>
      </c>
      <c r="I213" s="6">
        <v>3858</v>
      </c>
      <c r="J213" s="6">
        <f t="shared" si="67"/>
        <v>4706.76</v>
      </c>
      <c r="K213" s="7" t="s">
        <v>31</v>
      </c>
      <c r="L213" s="8">
        <f t="shared" si="68"/>
        <v>2732.68</v>
      </c>
      <c r="M213" s="8">
        <f t="shared" si="69"/>
        <v>3333.87</v>
      </c>
      <c r="N213" s="8">
        <f t="shared" si="70"/>
        <v>2732.68</v>
      </c>
      <c r="O213" s="8">
        <v>3333.87</v>
      </c>
      <c r="P213" s="49"/>
      <c r="Q213" s="107" t="s">
        <v>44</v>
      </c>
      <c r="R213" s="6">
        <f t="shared" si="71"/>
        <v>0</v>
      </c>
      <c r="S213" s="6">
        <f t="shared" si="72"/>
        <v>0</v>
      </c>
    </row>
    <row r="214" spans="1:19" ht="24">
      <c r="A214" s="2" t="s">
        <v>234</v>
      </c>
      <c r="B214" s="3" t="s">
        <v>235</v>
      </c>
      <c r="C214" s="5" t="s">
        <v>40</v>
      </c>
      <c r="D214" s="5" t="s">
        <v>126</v>
      </c>
      <c r="E214" s="5" t="s">
        <v>27</v>
      </c>
      <c r="F214" s="5" t="s">
        <v>41</v>
      </c>
      <c r="G214" s="4" t="s">
        <v>89</v>
      </c>
      <c r="H214" s="5" t="s">
        <v>90</v>
      </c>
      <c r="I214" s="6">
        <v>108</v>
      </c>
      <c r="J214" s="6">
        <f t="shared" si="67"/>
        <v>131.76</v>
      </c>
      <c r="K214" s="7" t="s">
        <v>31</v>
      </c>
      <c r="L214" s="8">
        <f t="shared" si="68"/>
        <v>76.36</v>
      </c>
      <c r="M214" s="8">
        <f t="shared" si="69"/>
        <v>93.16</v>
      </c>
      <c r="N214" s="8">
        <f t="shared" si="70"/>
        <v>76.36</v>
      </c>
      <c r="O214" s="8">
        <v>93.16</v>
      </c>
      <c r="P214" s="49"/>
      <c r="Q214" s="107" t="s">
        <v>44</v>
      </c>
      <c r="R214" s="6">
        <f t="shared" si="71"/>
        <v>0</v>
      </c>
      <c r="S214" s="6">
        <f t="shared" si="72"/>
        <v>0</v>
      </c>
    </row>
    <row r="215" spans="1:19" ht="24">
      <c r="A215" s="2" t="s">
        <v>236</v>
      </c>
      <c r="B215" s="3" t="s">
        <v>237</v>
      </c>
      <c r="C215" s="5" t="s">
        <v>40</v>
      </c>
      <c r="D215" s="5" t="s">
        <v>126</v>
      </c>
      <c r="E215" s="5" t="s">
        <v>27</v>
      </c>
      <c r="F215" s="5" t="s">
        <v>41</v>
      </c>
      <c r="G215" s="4" t="s">
        <v>89</v>
      </c>
      <c r="H215" s="5" t="s">
        <v>90</v>
      </c>
      <c r="I215" s="6">
        <v>108</v>
      </c>
      <c r="J215" s="6">
        <f t="shared" si="67"/>
        <v>131.76</v>
      </c>
      <c r="K215" s="7" t="s">
        <v>31</v>
      </c>
      <c r="L215" s="8">
        <f t="shared" si="68"/>
        <v>76.36</v>
      </c>
      <c r="M215" s="8">
        <f t="shared" si="69"/>
        <v>93.16</v>
      </c>
      <c r="N215" s="8">
        <f t="shared" si="70"/>
        <v>76.36</v>
      </c>
      <c r="O215" s="8">
        <v>93.16</v>
      </c>
      <c r="P215" s="49"/>
      <c r="Q215" s="107" t="s">
        <v>44</v>
      </c>
      <c r="R215" s="6">
        <f t="shared" si="71"/>
        <v>0</v>
      </c>
      <c r="S215" s="6">
        <f t="shared" si="72"/>
        <v>0</v>
      </c>
    </row>
    <row r="216" spans="1:19" ht="24">
      <c r="A216" s="2" t="s">
        <v>238</v>
      </c>
      <c r="B216" s="3" t="s">
        <v>239</v>
      </c>
      <c r="C216" s="5" t="s">
        <v>40</v>
      </c>
      <c r="D216" s="5" t="s">
        <v>126</v>
      </c>
      <c r="E216" s="5" t="s">
        <v>27</v>
      </c>
      <c r="F216" s="5" t="s">
        <v>41</v>
      </c>
      <c r="G216" s="4" t="s">
        <v>89</v>
      </c>
      <c r="H216" s="5" t="s">
        <v>90</v>
      </c>
      <c r="I216" s="6">
        <v>7093</v>
      </c>
      <c r="J216" s="6">
        <f t="shared" ref="J216:J229" si="73">ROUND(I216*1.22,2)</f>
        <v>8653.4599999999991</v>
      </c>
      <c r="K216" s="7" t="s">
        <v>31</v>
      </c>
      <c r="L216" s="8">
        <f t="shared" si="68"/>
        <v>5023.8900000000003</v>
      </c>
      <c r="M216" s="8">
        <f t="shared" si="69"/>
        <v>6129.15</v>
      </c>
      <c r="N216" s="8">
        <f t="shared" si="70"/>
        <v>5023.8900000000003</v>
      </c>
      <c r="O216" s="8">
        <v>6129.15</v>
      </c>
      <c r="P216" s="49"/>
      <c r="Q216" s="107" t="s">
        <v>44</v>
      </c>
      <c r="R216" s="6">
        <f t="shared" si="71"/>
        <v>0</v>
      </c>
      <c r="S216" s="6">
        <f t="shared" si="72"/>
        <v>0</v>
      </c>
    </row>
    <row r="217" spans="1:19" ht="24">
      <c r="A217" s="2" t="s">
        <v>240</v>
      </c>
      <c r="B217" s="3" t="s">
        <v>241</v>
      </c>
      <c r="C217" s="5" t="s">
        <v>40</v>
      </c>
      <c r="D217" s="5" t="s">
        <v>126</v>
      </c>
      <c r="E217" s="5" t="s">
        <v>27</v>
      </c>
      <c r="F217" s="5" t="s">
        <v>41</v>
      </c>
      <c r="G217" s="4" t="s">
        <v>89</v>
      </c>
      <c r="H217" s="5" t="s">
        <v>90</v>
      </c>
      <c r="I217" s="6">
        <v>464</v>
      </c>
      <c r="J217" s="6">
        <f t="shared" si="73"/>
        <v>566.08000000000004</v>
      </c>
      <c r="K217" s="7" t="s">
        <v>31</v>
      </c>
      <c r="L217" s="8">
        <f t="shared" si="68"/>
        <v>328.07</v>
      </c>
      <c r="M217" s="8">
        <f t="shared" si="69"/>
        <v>400.25</v>
      </c>
      <c r="N217" s="8">
        <f t="shared" si="70"/>
        <v>328.07</v>
      </c>
      <c r="O217" s="8">
        <v>400.25</v>
      </c>
      <c r="P217" s="49"/>
      <c r="Q217" s="107" t="s">
        <v>44</v>
      </c>
      <c r="R217" s="6">
        <f t="shared" si="71"/>
        <v>0</v>
      </c>
      <c r="S217" s="6">
        <f t="shared" si="72"/>
        <v>0</v>
      </c>
    </row>
    <row r="218" spans="1:19" ht="24">
      <c r="A218" s="2" t="s">
        <v>242</v>
      </c>
      <c r="B218" s="3" t="s">
        <v>243</v>
      </c>
      <c r="C218" s="5" t="s">
        <v>40</v>
      </c>
      <c r="D218" s="5" t="s">
        <v>126</v>
      </c>
      <c r="E218" s="5" t="s">
        <v>27</v>
      </c>
      <c r="F218" s="5" t="s">
        <v>41</v>
      </c>
      <c r="G218" s="4" t="s">
        <v>89</v>
      </c>
      <c r="H218" s="5" t="s">
        <v>90</v>
      </c>
      <c r="I218" s="6">
        <v>1850</v>
      </c>
      <c r="J218" s="6">
        <f t="shared" si="73"/>
        <v>2257</v>
      </c>
      <c r="K218" s="7" t="s">
        <v>31</v>
      </c>
      <c r="L218" s="8">
        <f t="shared" si="68"/>
        <v>1310.2</v>
      </c>
      <c r="M218" s="8">
        <f t="shared" si="69"/>
        <v>1598.44</v>
      </c>
      <c r="N218" s="8">
        <f t="shared" si="70"/>
        <v>1310.2</v>
      </c>
      <c r="O218" s="8">
        <v>1598.44</v>
      </c>
      <c r="P218" s="49"/>
      <c r="Q218" s="107" t="s">
        <v>44</v>
      </c>
      <c r="R218" s="6">
        <f t="shared" si="71"/>
        <v>0</v>
      </c>
      <c r="S218" s="6">
        <f t="shared" si="72"/>
        <v>0</v>
      </c>
    </row>
    <row r="219" spans="1:19" ht="24">
      <c r="A219" s="2" t="s">
        <v>244</v>
      </c>
      <c r="B219" s="3" t="s">
        <v>245</v>
      </c>
      <c r="C219" s="5" t="s">
        <v>40</v>
      </c>
      <c r="D219" s="5" t="s">
        <v>126</v>
      </c>
      <c r="E219" s="5" t="s">
        <v>27</v>
      </c>
      <c r="F219" s="5" t="s">
        <v>41</v>
      </c>
      <c r="G219" s="4" t="s">
        <v>89</v>
      </c>
      <c r="H219" s="5" t="s">
        <v>90</v>
      </c>
      <c r="I219" s="6">
        <v>1069</v>
      </c>
      <c r="J219" s="6">
        <f t="shared" si="73"/>
        <v>1304.18</v>
      </c>
      <c r="K219" s="7" t="s">
        <v>31</v>
      </c>
      <c r="L219" s="8">
        <f t="shared" si="68"/>
        <v>756.56</v>
      </c>
      <c r="M219" s="8">
        <f t="shared" si="69"/>
        <v>923</v>
      </c>
      <c r="N219" s="8">
        <f t="shared" si="70"/>
        <v>756.56</v>
      </c>
      <c r="O219" s="8">
        <v>923</v>
      </c>
      <c r="P219" s="49"/>
      <c r="Q219" s="107" t="s">
        <v>44</v>
      </c>
      <c r="R219" s="6">
        <f t="shared" si="71"/>
        <v>0</v>
      </c>
      <c r="S219" s="6">
        <f t="shared" si="72"/>
        <v>0</v>
      </c>
    </row>
    <row r="220" spans="1:19" ht="24">
      <c r="A220" s="2" t="s">
        <v>246</v>
      </c>
      <c r="B220" s="3" t="s">
        <v>247</v>
      </c>
      <c r="C220" s="5" t="s">
        <v>40</v>
      </c>
      <c r="D220" s="5" t="s">
        <v>126</v>
      </c>
      <c r="E220" s="5" t="s">
        <v>27</v>
      </c>
      <c r="F220" s="5" t="s">
        <v>41</v>
      </c>
      <c r="G220" s="4" t="s">
        <v>89</v>
      </c>
      <c r="H220" s="5" t="s">
        <v>90</v>
      </c>
      <c r="I220" s="6">
        <v>49</v>
      </c>
      <c r="J220" s="6">
        <f t="shared" si="73"/>
        <v>59.78</v>
      </c>
      <c r="K220" s="7" t="s">
        <v>31</v>
      </c>
      <c r="L220" s="8">
        <f t="shared" si="68"/>
        <v>34.6</v>
      </c>
      <c r="M220" s="8">
        <f t="shared" si="69"/>
        <v>42.21</v>
      </c>
      <c r="N220" s="8">
        <f t="shared" si="70"/>
        <v>34.6</v>
      </c>
      <c r="O220" s="8">
        <v>42.21</v>
      </c>
      <c r="P220" s="49"/>
      <c r="Q220" s="107" t="s">
        <v>44</v>
      </c>
      <c r="R220" s="6">
        <f t="shared" si="71"/>
        <v>0</v>
      </c>
      <c r="S220" s="6">
        <f t="shared" si="72"/>
        <v>0</v>
      </c>
    </row>
    <row r="221" spans="1:19" ht="24">
      <c r="A221" s="2" t="s">
        <v>248</v>
      </c>
      <c r="B221" s="3" t="s">
        <v>249</v>
      </c>
      <c r="C221" s="5" t="s">
        <v>40</v>
      </c>
      <c r="D221" s="5" t="s">
        <v>126</v>
      </c>
      <c r="E221" s="5" t="s">
        <v>27</v>
      </c>
      <c r="F221" s="5" t="s">
        <v>41</v>
      </c>
      <c r="G221" s="4" t="s">
        <v>89</v>
      </c>
      <c r="H221" s="5" t="s">
        <v>90</v>
      </c>
      <c r="I221" s="6">
        <v>291</v>
      </c>
      <c r="J221" s="6">
        <f t="shared" si="73"/>
        <v>355.02</v>
      </c>
      <c r="K221" s="7" t="s">
        <v>31</v>
      </c>
      <c r="L221" s="8">
        <f t="shared" si="68"/>
        <v>206.08</v>
      </c>
      <c r="M221" s="8">
        <f t="shared" si="69"/>
        <v>251.42</v>
      </c>
      <c r="N221" s="8">
        <f t="shared" si="70"/>
        <v>206.08</v>
      </c>
      <c r="O221" s="8">
        <v>251.42</v>
      </c>
      <c r="P221" s="49"/>
      <c r="Q221" s="107" t="s">
        <v>44</v>
      </c>
      <c r="R221" s="6">
        <f t="shared" si="71"/>
        <v>0</v>
      </c>
      <c r="S221" s="6">
        <f t="shared" si="72"/>
        <v>0</v>
      </c>
    </row>
    <row r="222" spans="1:19" ht="24">
      <c r="A222" s="2" t="s">
        <v>250</v>
      </c>
      <c r="B222" s="3" t="s">
        <v>251</v>
      </c>
      <c r="C222" s="5" t="s">
        <v>40</v>
      </c>
      <c r="D222" s="5" t="s">
        <v>126</v>
      </c>
      <c r="E222" s="5" t="s">
        <v>27</v>
      </c>
      <c r="F222" s="5" t="s">
        <v>41</v>
      </c>
      <c r="G222" s="4" t="s">
        <v>89</v>
      </c>
      <c r="H222" s="5" t="s">
        <v>90</v>
      </c>
      <c r="I222" s="6">
        <v>152</v>
      </c>
      <c r="J222" s="6">
        <f t="shared" si="73"/>
        <v>185.44</v>
      </c>
      <c r="K222" s="7" t="s">
        <v>31</v>
      </c>
      <c r="L222" s="8">
        <f t="shared" si="68"/>
        <v>107.27</v>
      </c>
      <c r="M222" s="8">
        <f t="shared" si="69"/>
        <v>130.87</v>
      </c>
      <c r="N222" s="8">
        <f t="shared" si="70"/>
        <v>107.27</v>
      </c>
      <c r="O222" s="8">
        <v>130.87</v>
      </c>
      <c r="P222" s="49"/>
      <c r="Q222" s="107" t="s">
        <v>44</v>
      </c>
      <c r="R222" s="6">
        <f t="shared" si="71"/>
        <v>0</v>
      </c>
      <c r="S222" s="6">
        <f t="shared" si="72"/>
        <v>0</v>
      </c>
    </row>
    <row r="223" spans="1:19" ht="24">
      <c r="A223" s="2" t="s">
        <v>252</v>
      </c>
      <c r="B223" s="3" t="s">
        <v>253</v>
      </c>
      <c r="C223" s="5" t="s">
        <v>40</v>
      </c>
      <c r="D223" s="5" t="s">
        <v>126</v>
      </c>
      <c r="E223" s="5" t="s">
        <v>27</v>
      </c>
      <c r="F223" s="5" t="s">
        <v>41</v>
      </c>
      <c r="G223" s="4" t="s">
        <v>89</v>
      </c>
      <c r="H223" s="5" t="s">
        <v>90</v>
      </c>
      <c r="I223" s="6">
        <v>408</v>
      </c>
      <c r="J223" s="6">
        <f t="shared" si="73"/>
        <v>497.76</v>
      </c>
      <c r="K223" s="7" t="s">
        <v>31</v>
      </c>
      <c r="L223" s="8">
        <f t="shared" si="68"/>
        <v>288.93</v>
      </c>
      <c r="M223" s="8">
        <f t="shared" si="69"/>
        <v>352.49</v>
      </c>
      <c r="N223" s="8">
        <f t="shared" si="70"/>
        <v>288.93</v>
      </c>
      <c r="O223" s="8">
        <v>352.49</v>
      </c>
      <c r="P223" s="49"/>
      <c r="Q223" s="107" t="s">
        <v>44</v>
      </c>
      <c r="R223" s="6">
        <f t="shared" si="71"/>
        <v>0</v>
      </c>
      <c r="S223" s="6">
        <f t="shared" si="72"/>
        <v>0</v>
      </c>
    </row>
    <row r="224" spans="1:19" ht="24">
      <c r="A224" s="2" t="s">
        <v>254</v>
      </c>
      <c r="B224" s="3" t="s">
        <v>255</v>
      </c>
      <c r="C224" s="5" t="s">
        <v>40</v>
      </c>
      <c r="D224" s="5" t="s">
        <v>126</v>
      </c>
      <c r="E224" s="5" t="s">
        <v>27</v>
      </c>
      <c r="F224" s="5" t="s">
        <v>41</v>
      </c>
      <c r="G224" s="4" t="s">
        <v>89</v>
      </c>
      <c r="H224" s="5" t="s">
        <v>90</v>
      </c>
      <c r="I224" s="6">
        <v>69</v>
      </c>
      <c r="J224" s="6">
        <f t="shared" si="73"/>
        <v>84.18</v>
      </c>
      <c r="K224" s="7" t="s">
        <v>31</v>
      </c>
      <c r="L224" s="8">
        <f t="shared" si="68"/>
        <v>48.34</v>
      </c>
      <c r="M224" s="8">
        <f t="shared" si="69"/>
        <v>58.97</v>
      </c>
      <c r="N224" s="8">
        <f t="shared" si="70"/>
        <v>48.34</v>
      </c>
      <c r="O224" s="8">
        <v>58.97</v>
      </c>
      <c r="P224" s="49"/>
      <c r="Q224" s="107" t="s">
        <v>44</v>
      </c>
      <c r="R224" s="6">
        <f t="shared" si="71"/>
        <v>0</v>
      </c>
      <c r="S224" s="6">
        <f t="shared" si="72"/>
        <v>0</v>
      </c>
    </row>
    <row r="225" spans="1:19" ht="24">
      <c r="A225" s="2" t="s">
        <v>256</v>
      </c>
      <c r="B225" s="3" t="s">
        <v>257</v>
      </c>
      <c r="C225" s="5" t="s">
        <v>40</v>
      </c>
      <c r="D225" s="5" t="s">
        <v>126</v>
      </c>
      <c r="E225" s="5" t="s">
        <v>27</v>
      </c>
      <c r="F225" s="5" t="s">
        <v>41</v>
      </c>
      <c r="G225" s="4" t="s">
        <v>89</v>
      </c>
      <c r="H225" s="5" t="s">
        <v>90</v>
      </c>
      <c r="I225" s="6">
        <v>69</v>
      </c>
      <c r="J225" s="6">
        <f t="shared" si="73"/>
        <v>84.18</v>
      </c>
      <c r="K225" s="7" t="s">
        <v>31</v>
      </c>
      <c r="L225" s="8">
        <f t="shared" si="68"/>
        <v>48.34</v>
      </c>
      <c r="M225" s="8">
        <f t="shared" si="69"/>
        <v>58.97</v>
      </c>
      <c r="N225" s="8">
        <f t="shared" si="70"/>
        <v>48.34</v>
      </c>
      <c r="O225" s="8">
        <v>58.97</v>
      </c>
      <c r="P225" s="49"/>
      <c r="Q225" s="107" t="s">
        <v>44</v>
      </c>
      <c r="R225" s="6">
        <f t="shared" si="71"/>
        <v>0</v>
      </c>
      <c r="S225" s="6">
        <f t="shared" si="72"/>
        <v>0</v>
      </c>
    </row>
    <row r="226" spans="1:19" ht="24">
      <c r="A226" s="2" t="s">
        <v>258</v>
      </c>
      <c r="B226" s="3" t="s">
        <v>259</v>
      </c>
      <c r="C226" s="5" t="s">
        <v>40</v>
      </c>
      <c r="D226" s="5" t="s">
        <v>126</v>
      </c>
      <c r="E226" s="5" t="s">
        <v>27</v>
      </c>
      <c r="F226" s="5" t="s">
        <v>41</v>
      </c>
      <c r="G226" s="4" t="s">
        <v>89</v>
      </c>
      <c r="H226" s="5" t="s">
        <v>90</v>
      </c>
      <c r="I226" s="6">
        <v>3176</v>
      </c>
      <c r="J226" s="6">
        <f t="shared" si="73"/>
        <v>3874.72</v>
      </c>
      <c r="K226" s="7" t="s">
        <v>31</v>
      </c>
      <c r="L226" s="8">
        <f t="shared" si="68"/>
        <v>2249.65</v>
      </c>
      <c r="M226" s="8">
        <f t="shared" si="69"/>
        <v>2744.57</v>
      </c>
      <c r="N226" s="8">
        <f t="shared" si="70"/>
        <v>2249.65</v>
      </c>
      <c r="O226" s="8">
        <v>2744.57</v>
      </c>
      <c r="P226" s="49"/>
      <c r="Q226" s="107" t="s">
        <v>44</v>
      </c>
      <c r="R226" s="6">
        <f t="shared" si="71"/>
        <v>0</v>
      </c>
      <c r="S226" s="6">
        <f t="shared" si="72"/>
        <v>0</v>
      </c>
    </row>
    <row r="227" spans="1:19" ht="24">
      <c r="A227" s="2" t="s">
        <v>260</v>
      </c>
      <c r="B227" s="3" t="s">
        <v>261</v>
      </c>
      <c r="C227" s="5" t="s">
        <v>40</v>
      </c>
      <c r="D227" s="5" t="s">
        <v>126</v>
      </c>
      <c r="E227" s="5" t="s">
        <v>27</v>
      </c>
      <c r="F227" s="5" t="s">
        <v>41</v>
      </c>
      <c r="G227" s="4" t="s">
        <v>89</v>
      </c>
      <c r="H227" s="5" t="s">
        <v>90</v>
      </c>
      <c r="I227" s="6">
        <v>398</v>
      </c>
      <c r="J227" s="6">
        <f t="shared" si="73"/>
        <v>485.56</v>
      </c>
      <c r="K227" s="7" t="s">
        <v>31</v>
      </c>
      <c r="L227" s="8">
        <f t="shared" si="68"/>
        <v>281.35000000000002</v>
      </c>
      <c r="M227" s="8">
        <f t="shared" si="69"/>
        <v>343.25</v>
      </c>
      <c r="N227" s="8">
        <f t="shared" si="70"/>
        <v>281.35000000000002</v>
      </c>
      <c r="O227" s="8">
        <v>343.25</v>
      </c>
      <c r="P227" s="49"/>
      <c r="Q227" s="107" t="s">
        <v>44</v>
      </c>
      <c r="R227" s="6">
        <f t="shared" si="71"/>
        <v>0</v>
      </c>
      <c r="S227" s="6">
        <f t="shared" si="72"/>
        <v>0</v>
      </c>
    </row>
    <row r="228" spans="1:19" ht="24">
      <c r="A228" s="2" t="s">
        <v>262</v>
      </c>
      <c r="B228" s="3" t="s">
        <v>263</v>
      </c>
      <c r="C228" s="5" t="s">
        <v>40</v>
      </c>
      <c r="D228" s="5" t="s">
        <v>126</v>
      </c>
      <c r="E228" s="5" t="s">
        <v>27</v>
      </c>
      <c r="F228" s="5" t="s">
        <v>41</v>
      </c>
      <c r="G228" s="4" t="s">
        <v>89</v>
      </c>
      <c r="H228" s="5" t="s">
        <v>90</v>
      </c>
      <c r="I228" s="6">
        <v>502</v>
      </c>
      <c r="J228" s="6">
        <f t="shared" si="73"/>
        <v>612.44000000000005</v>
      </c>
      <c r="K228" s="7" t="s">
        <v>31</v>
      </c>
      <c r="L228" s="8">
        <f t="shared" si="68"/>
        <v>355.16</v>
      </c>
      <c r="M228" s="8">
        <f t="shared" si="69"/>
        <v>433.3</v>
      </c>
      <c r="N228" s="8">
        <f t="shared" si="70"/>
        <v>355.16</v>
      </c>
      <c r="O228" s="8">
        <v>433.3</v>
      </c>
      <c r="P228" s="49"/>
      <c r="Q228" s="107" t="s">
        <v>44</v>
      </c>
      <c r="R228" s="6">
        <f t="shared" si="71"/>
        <v>0</v>
      </c>
      <c r="S228" s="6">
        <f t="shared" si="72"/>
        <v>0</v>
      </c>
    </row>
    <row r="229" spans="1:19" ht="24">
      <c r="A229" s="2" t="s">
        <v>264</v>
      </c>
      <c r="B229" s="3" t="s">
        <v>265</v>
      </c>
      <c r="C229" s="5" t="s">
        <v>40</v>
      </c>
      <c r="D229" s="5" t="s">
        <v>126</v>
      </c>
      <c r="E229" s="5" t="s">
        <v>27</v>
      </c>
      <c r="F229" s="5" t="s">
        <v>41</v>
      </c>
      <c r="G229" s="4" t="s">
        <v>89</v>
      </c>
      <c r="H229" s="5" t="s">
        <v>90</v>
      </c>
      <c r="I229" s="6">
        <v>64</v>
      </c>
      <c r="J229" s="6">
        <f t="shared" si="73"/>
        <v>78.08</v>
      </c>
      <c r="K229" s="7" t="s">
        <v>31</v>
      </c>
      <c r="L229" s="8">
        <f t="shared" si="68"/>
        <v>45</v>
      </c>
      <c r="M229" s="8">
        <f t="shared" si="69"/>
        <v>54.9</v>
      </c>
      <c r="N229" s="8">
        <f t="shared" si="70"/>
        <v>45</v>
      </c>
      <c r="O229" s="8">
        <v>54.9</v>
      </c>
      <c r="P229" s="49"/>
      <c r="Q229" s="107" t="s">
        <v>44</v>
      </c>
      <c r="R229" s="6">
        <f t="shared" si="71"/>
        <v>0</v>
      </c>
      <c r="S229" s="6">
        <f t="shared" si="72"/>
        <v>0</v>
      </c>
    </row>
    <row r="230" spans="1:19">
      <c r="A230" s="272" t="s">
        <v>32</v>
      </c>
      <c r="B230" s="272"/>
      <c r="C230" s="272"/>
      <c r="D230" s="272"/>
      <c r="E230" s="272"/>
      <c r="F230" s="272"/>
      <c r="G230" s="272"/>
      <c r="H230" s="272"/>
      <c r="I230" s="25"/>
      <c r="J230" s="26"/>
      <c r="K230" s="27"/>
      <c r="L230" s="27"/>
      <c r="M230" s="27"/>
      <c r="N230" s="27"/>
      <c r="O230" s="27"/>
      <c r="P230" s="84">
        <f>SUM(P209:P229)</f>
        <v>0</v>
      </c>
      <c r="Q230" s="84"/>
      <c r="R230" s="28">
        <f>SUM(R209:R229)</f>
        <v>0</v>
      </c>
      <c r="S230" s="28">
        <f>SUM(S209:S229)</f>
        <v>0</v>
      </c>
    </row>
    <row r="231" spans="1:19" ht="13.8" thickBot="1">
      <c r="A231" s="50"/>
      <c r="B231" s="51"/>
      <c r="C231" s="51"/>
      <c r="D231" s="51"/>
      <c r="I231" s="52"/>
      <c r="K231" s="68"/>
      <c r="P231" s="31"/>
      <c r="Q231" s="31"/>
    </row>
    <row r="232" spans="1:19" ht="13.8" thickBot="1">
      <c r="A232" s="44" t="s">
        <v>276</v>
      </c>
      <c r="B232" s="263" t="s">
        <v>277</v>
      </c>
      <c r="C232" s="263"/>
      <c r="D232" s="263"/>
      <c r="E232" s="263"/>
      <c r="F232" s="263"/>
      <c r="G232" s="263"/>
      <c r="H232" s="263"/>
      <c r="I232" s="263"/>
      <c r="J232" s="263"/>
      <c r="K232" s="263"/>
      <c r="L232" s="263"/>
      <c r="M232" s="263"/>
      <c r="N232" s="263"/>
      <c r="O232" s="263"/>
      <c r="P232" s="264"/>
      <c r="Q232" s="46"/>
    </row>
    <row r="233" spans="1:19" ht="45" customHeight="1">
      <c r="A233" s="269" t="s">
        <v>4</v>
      </c>
      <c r="B233" s="265" t="s">
        <v>5</v>
      </c>
      <c r="C233" s="265" t="s">
        <v>6</v>
      </c>
      <c r="D233" s="265" t="s">
        <v>7</v>
      </c>
      <c r="E233" s="265" t="s">
        <v>8</v>
      </c>
      <c r="F233" s="265" t="s">
        <v>9</v>
      </c>
      <c r="G233" s="265" t="s">
        <v>10</v>
      </c>
      <c r="H233" s="265" t="s">
        <v>11</v>
      </c>
      <c r="I233" s="260" t="s">
        <v>34</v>
      </c>
      <c r="J233" s="261"/>
      <c r="K233" s="262" t="s">
        <v>35</v>
      </c>
      <c r="L233" s="260" t="s">
        <v>36</v>
      </c>
      <c r="M233" s="261"/>
      <c r="N233" s="260" t="s">
        <v>37</v>
      </c>
      <c r="O233" s="261"/>
      <c r="P233" s="256" t="s">
        <v>16</v>
      </c>
      <c r="Q233" s="256" t="s">
        <v>17</v>
      </c>
      <c r="R233" s="260" t="s">
        <v>18</v>
      </c>
      <c r="S233" s="261"/>
    </row>
    <row r="234" spans="1:19" ht="31.5" customHeight="1">
      <c r="A234" s="270"/>
      <c r="B234" s="266"/>
      <c r="C234" s="266"/>
      <c r="D234" s="266"/>
      <c r="E234" s="266"/>
      <c r="F234" s="266"/>
      <c r="G234" s="266"/>
      <c r="H234" s="266"/>
      <c r="I234" s="9" t="s">
        <v>20</v>
      </c>
      <c r="J234" s="9" t="s">
        <v>22</v>
      </c>
      <c r="K234" s="262"/>
      <c r="L234" s="9" t="s">
        <v>20</v>
      </c>
      <c r="M234" s="9" t="s">
        <v>22</v>
      </c>
      <c r="N234" s="9" t="s">
        <v>20</v>
      </c>
      <c r="O234" s="9" t="s">
        <v>22</v>
      </c>
      <c r="P234" s="256"/>
      <c r="Q234" s="256"/>
      <c r="R234" s="9" t="s">
        <v>20</v>
      </c>
      <c r="S234" s="48" t="s">
        <v>22</v>
      </c>
    </row>
    <row r="235" spans="1:19" ht="24">
      <c r="A235" s="2" t="s">
        <v>278</v>
      </c>
      <c r="B235" s="3" t="s">
        <v>279</v>
      </c>
      <c r="C235" s="5" t="s">
        <v>280</v>
      </c>
      <c r="D235" s="5" t="s">
        <v>126</v>
      </c>
      <c r="E235" s="5" t="s">
        <v>27</v>
      </c>
      <c r="F235" s="5" t="s">
        <v>28</v>
      </c>
      <c r="G235" s="4" t="s">
        <v>29</v>
      </c>
      <c r="H235" s="5" t="s">
        <v>30</v>
      </c>
      <c r="I235" s="6">
        <v>84.33</v>
      </c>
      <c r="J235" s="6">
        <f t="shared" ref="J235:J248" si="74">ROUND(I235*1.22,2)</f>
        <v>102.88</v>
      </c>
      <c r="K235" s="7" t="s">
        <v>31</v>
      </c>
      <c r="L235" s="8">
        <f t="shared" ref="L235:L239" si="75">ROUND(N235/12,2)</f>
        <v>84.33</v>
      </c>
      <c r="M235" s="8">
        <f t="shared" ref="M235:M248" si="76">ROUND(O235/12,2)</f>
        <v>102.88</v>
      </c>
      <c r="N235" s="8">
        <f t="shared" ref="N235:N248" si="77">ROUND(O235/1.22,2)</f>
        <v>1011.96</v>
      </c>
      <c r="O235" s="8">
        <v>1234.5899999999999</v>
      </c>
      <c r="P235" s="49">
        <v>1</v>
      </c>
      <c r="Q235" s="49">
        <v>12</v>
      </c>
      <c r="R235" s="6">
        <f t="shared" ref="R235:R242" si="78">L235*P235*Q235</f>
        <v>1011.96</v>
      </c>
      <c r="S235" s="6">
        <f t="shared" ref="S235:S248" si="79">R235*1.22</f>
        <v>1234.5912000000001</v>
      </c>
    </row>
    <row r="236" spans="1:19" ht="24">
      <c r="A236" s="2" t="s">
        <v>281</v>
      </c>
      <c r="B236" s="3" t="s">
        <v>282</v>
      </c>
      <c r="C236" s="5" t="s">
        <v>25</v>
      </c>
      <c r="D236" s="5" t="s">
        <v>126</v>
      </c>
      <c r="E236" s="5" t="s">
        <v>27</v>
      </c>
      <c r="F236" s="5" t="s">
        <v>28</v>
      </c>
      <c r="G236" s="4" t="s">
        <v>29</v>
      </c>
      <c r="H236" s="5" t="s">
        <v>30</v>
      </c>
      <c r="I236" s="6">
        <v>3.2</v>
      </c>
      <c r="J236" s="6">
        <f t="shared" si="74"/>
        <v>3.9</v>
      </c>
      <c r="K236" s="7" t="s">
        <v>31</v>
      </c>
      <c r="L236" s="8">
        <f t="shared" si="75"/>
        <v>2.1</v>
      </c>
      <c r="M236" s="8">
        <f t="shared" si="76"/>
        <v>2.56</v>
      </c>
      <c r="N236" s="8">
        <f t="shared" si="77"/>
        <v>25.15</v>
      </c>
      <c r="O236" s="8">
        <v>30.68</v>
      </c>
      <c r="P236" s="49">
        <v>1</v>
      </c>
      <c r="Q236" s="49">
        <v>12</v>
      </c>
      <c r="R236" s="6">
        <f t="shared" si="78"/>
        <v>25.200000000000003</v>
      </c>
      <c r="S236" s="6">
        <f t="shared" si="79"/>
        <v>30.744000000000003</v>
      </c>
    </row>
    <row r="237" spans="1:19" ht="36">
      <c r="A237" s="2" t="s">
        <v>283</v>
      </c>
      <c r="B237" s="3" t="s">
        <v>284</v>
      </c>
      <c r="C237" s="5" t="s">
        <v>25</v>
      </c>
      <c r="D237" s="5" t="s">
        <v>126</v>
      </c>
      <c r="E237" s="5" t="s">
        <v>27</v>
      </c>
      <c r="F237" s="5" t="s">
        <v>28</v>
      </c>
      <c r="G237" s="4" t="s">
        <v>29</v>
      </c>
      <c r="H237" s="5" t="s">
        <v>30</v>
      </c>
      <c r="I237" s="6">
        <v>137.80000000000001</v>
      </c>
      <c r="J237" s="6">
        <f t="shared" si="74"/>
        <v>168.12</v>
      </c>
      <c r="K237" s="7" t="s">
        <v>31</v>
      </c>
      <c r="L237" s="8">
        <f t="shared" si="75"/>
        <v>109.54</v>
      </c>
      <c r="M237" s="8">
        <f t="shared" si="76"/>
        <v>133.63999999999999</v>
      </c>
      <c r="N237" s="8">
        <f t="shared" si="77"/>
        <v>1314.48</v>
      </c>
      <c r="O237" s="8">
        <v>1603.67</v>
      </c>
      <c r="P237" s="49">
        <v>1</v>
      </c>
      <c r="Q237" s="49">
        <v>12</v>
      </c>
      <c r="R237" s="6">
        <f t="shared" si="78"/>
        <v>1314.48</v>
      </c>
      <c r="S237" s="6">
        <f t="shared" si="79"/>
        <v>1603.6656</v>
      </c>
    </row>
    <row r="238" spans="1:19" ht="36">
      <c r="A238" s="2" t="s">
        <v>285</v>
      </c>
      <c r="B238" s="3" t="s">
        <v>286</v>
      </c>
      <c r="C238" s="5" t="s">
        <v>25</v>
      </c>
      <c r="D238" s="5" t="s">
        <v>126</v>
      </c>
      <c r="E238" s="5" t="s">
        <v>27</v>
      </c>
      <c r="F238" s="5" t="s">
        <v>28</v>
      </c>
      <c r="G238" s="4" t="s">
        <v>29</v>
      </c>
      <c r="H238" s="5" t="s">
        <v>30</v>
      </c>
      <c r="I238" s="6">
        <v>6.2</v>
      </c>
      <c r="J238" s="6">
        <f t="shared" si="74"/>
        <v>7.56</v>
      </c>
      <c r="K238" s="7" t="s">
        <v>31</v>
      </c>
      <c r="L238" s="8">
        <f t="shared" si="75"/>
        <v>4.87</v>
      </c>
      <c r="M238" s="8">
        <f t="shared" si="76"/>
        <v>5.94</v>
      </c>
      <c r="N238" s="8">
        <f t="shared" si="77"/>
        <v>58.44</v>
      </c>
      <c r="O238" s="8">
        <v>71.3</v>
      </c>
      <c r="P238" s="49">
        <v>1</v>
      </c>
      <c r="Q238" s="49">
        <v>12</v>
      </c>
      <c r="R238" s="6">
        <f t="shared" si="78"/>
        <v>58.44</v>
      </c>
      <c r="S238" s="6">
        <f t="shared" si="79"/>
        <v>71.29679999999999</v>
      </c>
    </row>
    <row r="239" spans="1:19" ht="24">
      <c r="A239" s="2" t="s">
        <v>287</v>
      </c>
      <c r="B239" s="3" t="s">
        <v>288</v>
      </c>
      <c r="C239" s="5" t="s">
        <v>25</v>
      </c>
      <c r="D239" s="5" t="s">
        <v>126</v>
      </c>
      <c r="E239" s="5" t="s">
        <v>27</v>
      </c>
      <c r="F239" s="5" t="s">
        <v>28</v>
      </c>
      <c r="G239" s="4" t="s">
        <v>29</v>
      </c>
      <c r="H239" s="5" t="s">
        <v>30</v>
      </c>
      <c r="I239" s="6">
        <v>9.1999999999999993</v>
      </c>
      <c r="J239" s="6">
        <f t="shared" si="74"/>
        <v>11.22</v>
      </c>
      <c r="K239" s="7" t="s">
        <v>31</v>
      </c>
      <c r="L239" s="8">
        <f t="shared" si="75"/>
        <v>7.4</v>
      </c>
      <c r="M239" s="8">
        <f t="shared" si="76"/>
        <v>9.0299999999999994</v>
      </c>
      <c r="N239" s="8">
        <f t="shared" si="77"/>
        <v>88.83</v>
      </c>
      <c r="O239" s="8">
        <v>108.37</v>
      </c>
      <c r="P239" s="49">
        <v>1</v>
      </c>
      <c r="Q239" s="49">
        <v>12</v>
      </c>
      <c r="R239" s="6">
        <f t="shared" si="78"/>
        <v>88.800000000000011</v>
      </c>
      <c r="S239" s="6">
        <f t="shared" si="79"/>
        <v>108.33600000000001</v>
      </c>
    </row>
    <row r="240" spans="1:19" ht="36">
      <c r="A240" s="101" t="s">
        <v>289</v>
      </c>
      <c r="B240" s="3" t="s">
        <v>290</v>
      </c>
      <c r="C240" s="5" t="s">
        <v>25</v>
      </c>
      <c r="D240" s="5" t="s">
        <v>126</v>
      </c>
      <c r="E240" s="5" t="s">
        <v>27</v>
      </c>
      <c r="F240" s="5" t="s">
        <v>28</v>
      </c>
      <c r="G240" s="4" t="s">
        <v>29</v>
      </c>
      <c r="H240" s="5" t="s">
        <v>30</v>
      </c>
      <c r="I240" s="6">
        <v>9.1999999999999993</v>
      </c>
      <c r="J240" s="6">
        <f t="shared" si="74"/>
        <v>11.22</v>
      </c>
      <c r="K240" s="7" t="s">
        <v>31</v>
      </c>
      <c r="L240" s="8">
        <v>9.02</v>
      </c>
      <c r="M240" s="8">
        <f>ROUND(L240*1.22,2)</f>
        <v>11</v>
      </c>
      <c r="N240" s="99">
        <f>L240*12</f>
        <v>108.24</v>
      </c>
      <c r="O240" s="100">
        <f>ROUND(N240*1.22,2)</f>
        <v>132.05000000000001</v>
      </c>
      <c r="P240" s="49">
        <v>1</v>
      </c>
      <c r="Q240" s="49">
        <v>12</v>
      </c>
      <c r="R240" s="6">
        <f t="shared" si="78"/>
        <v>108.24</v>
      </c>
      <c r="S240" s="6">
        <f t="shared" ref="S240:S243" si="80">R240*1.22</f>
        <v>132.05279999999999</v>
      </c>
    </row>
    <row r="241" spans="1:19" ht="36">
      <c r="A241" s="102" t="s">
        <v>291</v>
      </c>
      <c r="B241" s="3" t="s">
        <v>292</v>
      </c>
      <c r="C241" s="5" t="s">
        <v>25</v>
      </c>
      <c r="D241" s="5" t="s">
        <v>126</v>
      </c>
      <c r="E241" s="5" t="s">
        <v>27</v>
      </c>
      <c r="F241" s="5" t="s">
        <v>28</v>
      </c>
      <c r="G241" s="4" t="s">
        <v>29</v>
      </c>
      <c r="H241" s="5" t="s">
        <v>30</v>
      </c>
      <c r="I241" s="6">
        <v>49.1</v>
      </c>
      <c r="J241" s="6">
        <f>ROUND(I241*1.22,2)</f>
        <v>59.9</v>
      </c>
      <c r="K241" s="7" t="s">
        <v>31</v>
      </c>
      <c r="L241" s="8">
        <v>34.75</v>
      </c>
      <c r="M241" s="8">
        <f>ROUND(L241*1.22,2)</f>
        <v>42.4</v>
      </c>
      <c r="N241" s="99">
        <f t="shared" ref="N241:N242" si="81">L241*12</f>
        <v>417</v>
      </c>
      <c r="O241" s="100">
        <f>ROUND(N241*1.22,2)</f>
        <v>508.74</v>
      </c>
      <c r="P241" s="49">
        <v>1</v>
      </c>
      <c r="Q241" s="49">
        <v>12</v>
      </c>
      <c r="R241" s="6">
        <f t="shared" si="78"/>
        <v>417</v>
      </c>
      <c r="S241" s="6">
        <f t="shared" si="80"/>
        <v>508.74</v>
      </c>
    </row>
    <row r="242" spans="1:19" ht="36">
      <c r="A242" s="102" t="s">
        <v>293</v>
      </c>
      <c r="B242" s="3" t="s">
        <v>294</v>
      </c>
      <c r="C242" s="5" t="s">
        <v>25</v>
      </c>
      <c r="D242" s="5" t="s">
        <v>126</v>
      </c>
      <c r="E242" s="5" t="s">
        <v>27</v>
      </c>
      <c r="F242" s="5" t="s">
        <v>28</v>
      </c>
      <c r="G242" s="4" t="s">
        <v>29</v>
      </c>
      <c r="H242" s="5" t="s">
        <v>30</v>
      </c>
      <c r="I242" s="6">
        <v>13.1</v>
      </c>
      <c r="J242" s="6">
        <f>ROUND(I242*1.22,2)</f>
        <v>15.98</v>
      </c>
      <c r="K242" s="7"/>
      <c r="L242" s="8">
        <v>10.89</v>
      </c>
      <c r="M242" s="8">
        <f t="shared" ref="M242" si="82">ROUND(L242*1.22,2)</f>
        <v>13.29</v>
      </c>
      <c r="N242" s="99">
        <f t="shared" si="81"/>
        <v>130.68</v>
      </c>
      <c r="O242" s="100">
        <f t="shared" ref="O242" si="83">ROUND(N242*1.22,2)</f>
        <v>159.43</v>
      </c>
      <c r="P242" s="49">
        <v>1</v>
      </c>
      <c r="Q242" s="49">
        <v>12</v>
      </c>
      <c r="R242" s="6">
        <f t="shared" si="78"/>
        <v>130.68</v>
      </c>
      <c r="S242" s="6">
        <f t="shared" si="80"/>
        <v>159.42959999999999</v>
      </c>
    </row>
    <row r="243" spans="1:19" ht="24">
      <c r="A243" s="102" t="s">
        <v>295</v>
      </c>
      <c r="B243" s="3" t="s">
        <v>253</v>
      </c>
      <c r="C243" s="5" t="s">
        <v>40</v>
      </c>
      <c r="D243" s="5" t="s">
        <v>126</v>
      </c>
      <c r="E243" s="5" t="s">
        <v>27</v>
      </c>
      <c r="F243" s="5" t="s">
        <v>41</v>
      </c>
      <c r="G243" s="4" t="s">
        <v>89</v>
      </c>
      <c r="H243" s="5" t="s">
        <v>90</v>
      </c>
      <c r="I243" s="6">
        <v>2281</v>
      </c>
      <c r="J243" s="6">
        <f>ROUND(I243*1.22,2)</f>
        <v>2782.82</v>
      </c>
      <c r="K243" s="7"/>
      <c r="L243" s="8">
        <v>2235.6999999999998</v>
      </c>
      <c r="M243" s="8">
        <f>ROUND(L243*1.22,2)</f>
        <v>2727.55</v>
      </c>
      <c r="N243" s="99">
        <f>L243</f>
        <v>2235.6999999999998</v>
      </c>
      <c r="O243" s="100">
        <f>ROUND(N243*1.22,2)</f>
        <v>2727.55</v>
      </c>
      <c r="P243" s="49"/>
      <c r="Q243" s="107" t="s">
        <v>44</v>
      </c>
      <c r="R243" s="6">
        <f t="shared" ref="R243" si="84">N243*P243</f>
        <v>0</v>
      </c>
      <c r="S243" s="6">
        <f t="shared" si="80"/>
        <v>0</v>
      </c>
    </row>
    <row r="244" spans="1:19" ht="24">
      <c r="A244" s="2" t="s">
        <v>296</v>
      </c>
      <c r="B244" s="3" t="s">
        <v>297</v>
      </c>
      <c r="C244" s="5" t="s">
        <v>25</v>
      </c>
      <c r="D244" s="5" t="s">
        <v>126</v>
      </c>
      <c r="E244" s="5" t="s">
        <v>27</v>
      </c>
      <c r="F244" s="5" t="s">
        <v>28</v>
      </c>
      <c r="G244" s="4" t="s">
        <v>29</v>
      </c>
      <c r="H244" s="5" t="s">
        <v>30</v>
      </c>
      <c r="I244" s="6">
        <v>7.7</v>
      </c>
      <c r="J244" s="6">
        <f t="shared" si="74"/>
        <v>9.39</v>
      </c>
      <c r="K244" s="7" t="s">
        <v>31</v>
      </c>
      <c r="L244" s="8">
        <f t="shared" ref="L244:L248" si="85">ROUND(N244/12,2)</f>
        <v>5.24</v>
      </c>
      <c r="M244" s="8">
        <f t="shared" si="76"/>
        <v>6.39</v>
      </c>
      <c r="N244" s="8">
        <f t="shared" si="77"/>
        <v>62.82</v>
      </c>
      <c r="O244" s="8">
        <v>76.64</v>
      </c>
      <c r="P244" s="49">
        <v>1</v>
      </c>
      <c r="Q244" s="49">
        <v>12</v>
      </c>
      <c r="R244" s="6">
        <f t="shared" ref="R244:R248" si="86">L244*P244*Q244</f>
        <v>62.88</v>
      </c>
      <c r="S244" s="6">
        <f t="shared" si="79"/>
        <v>76.7136</v>
      </c>
    </row>
    <row r="245" spans="1:19" ht="24">
      <c r="A245" s="2" t="s">
        <v>298</v>
      </c>
      <c r="B245" s="3" t="s">
        <v>299</v>
      </c>
      <c r="C245" s="5" t="s">
        <v>25</v>
      </c>
      <c r="D245" s="5" t="s">
        <v>126</v>
      </c>
      <c r="E245" s="5" t="s">
        <v>27</v>
      </c>
      <c r="F245" s="5" t="s">
        <v>28</v>
      </c>
      <c r="G245" s="4" t="s">
        <v>29</v>
      </c>
      <c r="H245" s="5" t="s">
        <v>30</v>
      </c>
      <c r="I245" s="6">
        <v>23</v>
      </c>
      <c r="J245" s="6">
        <f t="shared" si="74"/>
        <v>28.06</v>
      </c>
      <c r="K245" s="7" t="s">
        <v>31</v>
      </c>
      <c r="L245" s="8">
        <f t="shared" si="85"/>
        <v>15.71</v>
      </c>
      <c r="M245" s="8">
        <f t="shared" si="76"/>
        <v>19.16</v>
      </c>
      <c r="N245" s="8">
        <f t="shared" si="77"/>
        <v>188.47</v>
      </c>
      <c r="O245" s="8">
        <v>229.93</v>
      </c>
      <c r="P245" s="49">
        <v>1</v>
      </c>
      <c r="Q245" s="49">
        <v>12</v>
      </c>
      <c r="R245" s="6">
        <f t="shared" si="86"/>
        <v>188.52</v>
      </c>
      <c r="S245" s="6">
        <f t="shared" si="79"/>
        <v>229.99440000000001</v>
      </c>
    </row>
    <row r="246" spans="1:19" ht="36">
      <c r="A246" s="2" t="s">
        <v>300</v>
      </c>
      <c r="B246" s="3" t="s">
        <v>301</v>
      </c>
      <c r="C246" s="5" t="s">
        <v>25</v>
      </c>
      <c r="D246" s="5" t="s">
        <v>126</v>
      </c>
      <c r="E246" s="5" t="s">
        <v>27</v>
      </c>
      <c r="F246" s="5" t="s">
        <v>28</v>
      </c>
      <c r="G246" s="4" t="s">
        <v>29</v>
      </c>
      <c r="H246" s="5" t="s">
        <v>30</v>
      </c>
      <c r="I246" s="6">
        <v>19.600000000000001</v>
      </c>
      <c r="J246" s="6">
        <f t="shared" si="74"/>
        <v>23.91</v>
      </c>
      <c r="K246" s="7" t="s">
        <v>31</v>
      </c>
      <c r="L246" s="8">
        <f t="shared" si="85"/>
        <v>13.36</v>
      </c>
      <c r="M246" s="8">
        <f t="shared" si="76"/>
        <v>16.29</v>
      </c>
      <c r="N246" s="8">
        <f t="shared" si="77"/>
        <v>160.27000000000001</v>
      </c>
      <c r="O246" s="8">
        <v>195.53</v>
      </c>
      <c r="P246" s="49">
        <v>1</v>
      </c>
      <c r="Q246" s="49">
        <v>12</v>
      </c>
      <c r="R246" s="6">
        <f t="shared" si="86"/>
        <v>160.32</v>
      </c>
      <c r="S246" s="6">
        <f t="shared" si="79"/>
        <v>195.59039999999999</v>
      </c>
    </row>
    <row r="247" spans="1:19" ht="24">
      <c r="A247" s="2" t="s">
        <v>302</v>
      </c>
      <c r="B247" s="3" t="s">
        <v>303</v>
      </c>
      <c r="C247" s="5" t="s">
        <v>25</v>
      </c>
      <c r="D247" s="5" t="s">
        <v>126</v>
      </c>
      <c r="E247" s="5" t="s">
        <v>27</v>
      </c>
      <c r="F247" s="5" t="s">
        <v>28</v>
      </c>
      <c r="G247" s="4" t="s">
        <v>29</v>
      </c>
      <c r="H247" s="5" t="s">
        <v>30</v>
      </c>
      <c r="I247" s="6">
        <v>11.5</v>
      </c>
      <c r="J247" s="6">
        <f t="shared" si="74"/>
        <v>14.03</v>
      </c>
      <c r="K247" s="7" t="s">
        <v>31</v>
      </c>
      <c r="L247" s="8">
        <f t="shared" si="85"/>
        <v>7.86</v>
      </c>
      <c r="M247" s="8">
        <f t="shared" si="76"/>
        <v>9.59</v>
      </c>
      <c r="N247" s="8">
        <f t="shared" si="77"/>
        <v>94.29</v>
      </c>
      <c r="O247" s="8">
        <v>115.03</v>
      </c>
      <c r="P247" s="49">
        <v>1</v>
      </c>
      <c r="Q247" s="49">
        <v>12</v>
      </c>
      <c r="R247" s="6">
        <f t="shared" si="86"/>
        <v>94.320000000000007</v>
      </c>
      <c r="S247" s="6">
        <f t="shared" si="79"/>
        <v>115.07040000000001</v>
      </c>
    </row>
    <row r="248" spans="1:19" ht="24">
      <c r="A248" s="2" t="s">
        <v>304</v>
      </c>
      <c r="B248" s="3" t="s">
        <v>305</v>
      </c>
      <c r="C248" s="5" t="s">
        <v>25</v>
      </c>
      <c r="D248" s="5" t="s">
        <v>126</v>
      </c>
      <c r="E248" s="5" t="s">
        <v>27</v>
      </c>
      <c r="F248" s="5" t="s">
        <v>28</v>
      </c>
      <c r="G248" s="4" t="s">
        <v>29</v>
      </c>
      <c r="H248" s="5" t="s">
        <v>30</v>
      </c>
      <c r="I248" s="6">
        <v>9.8000000000000007</v>
      </c>
      <c r="J248" s="6">
        <f t="shared" si="74"/>
        <v>11.96</v>
      </c>
      <c r="K248" s="7" t="s">
        <v>31</v>
      </c>
      <c r="L248" s="8">
        <f t="shared" si="85"/>
        <v>6.67</v>
      </c>
      <c r="M248" s="8">
        <f t="shared" si="76"/>
        <v>8.14</v>
      </c>
      <c r="N248" s="8">
        <f t="shared" si="77"/>
        <v>80.08</v>
      </c>
      <c r="O248" s="8">
        <v>97.7</v>
      </c>
      <c r="P248" s="49">
        <v>1</v>
      </c>
      <c r="Q248" s="49">
        <v>12</v>
      </c>
      <c r="R248" s="6">
        <f t="shared" si="86"/>
        <v>80.039999999999992</v>
      </c>
      <c r="S248" s="6">
        <f t="shared" si="79"/>
        <v>97.648799999999994</v>
      </c>
    </row>
    <row r="249" spans="1:19">
      <c r="A249" s="272" t="s">
        <v>32</v>
      </c>
      <c r="B249" s="272"/>
      <c r="C249" s="272"/>
      <c r="D249" s="272"/>
      <c r="E249" s="272"/>
      <c r="F249" s="272"/>
      <c r="G249" s="272"/>
      <c r="H249" s="272"/>
      <c r="I249" s="25"/>
      <c r="J249" s="26"/>
      <c r="K249" s="27"/>
      <c r="L249" s="27"/>
      <c r="M249" s="27"/>
      <c r="N249" s="27"/>
      <c r="O249" s="27"/>
      <c r="P249" s="84">
        <f>SUM(P235:P248)</f>
        <v>13</v>
      </c>
      <c r="Q249" s="84"/>
      <c r="R249" s="28">
        <f>SUM(R235:R248)</f>
        <v>3740.8800000000006</v>
      </c>
      <c r="S249" s="28">
        <f>SUM(S235:S248)</f>
        <v>4563.8735999999999</v>
      </c>
    </row>
    <row r="250" spans="1:19">
      <c r="A250" s="50"/>
      <c r="B250" s="51"/>
      <c r="C250" s="51"/>
      <c r="D250" s="51"/>
      <c r="I250" s="52"/>
      <c r="P250" s="85"/>
      <c r="Q250" s="85"/>
      <c r="R250" s="33"/>
      <c r="S250" s="33"/>
    </row>
    <row r="251" spans="1:19" ht="15.6">
      <c r="A251" s="257" t="s">
        <v>334</v>
      </c>
      <c r="B251" s="257"/>
      <c r="C251" s="257"/>
      <c r="D251" s="257"/>
      <c r="E251" s="257"/>
      <c r="F251" s="257"/>
      <c r="G251" s="257"/>
      <c r="H251" s="257"/>
      <c r="I251" s="25"/>
      <c r="J251" s="26"/>
      <c r="K251" s="27"/>
      <c r="L251" s="27"/>
      <c r="M251" s="27"/>
      <c r="N251" s="27"/>
      <c r="O251" s="27"/>
      <c r="P251" s="84">
        <f>P52+P61+P69+P77+P97+P105+P114+P122+P130+P148+P204+P230+P249</f>
        <v>36</v>
      </c>
      <c r="Q251" s="84"/>
      <c r="R251" s="28">
        <f>R52+R61+R69+R77+R97+R105+R114+R122+R130+R148+R204+R230+R249</f>
        <v>5495.7800000000007</v>
      </c>
      <c r="S251" s="28">
        <f>S52+S61+S69+S77+S97+S105+S114+S122+S130+S148+S204+S230+S249</f>
        <v>6704.8516</v>
      </c>
    </row>
    <row r="252" spans="1:19">
      <c r="A252" s="69"/>
      <c r="B252" s="70"/>
      <c r="C252" s="70"/>
      <c r="D252" s="70"/>
      <c r="I252" s="52"/>
    </row>
    <row r="253" spans="1:19">
      <c r="A253" s="69"/>
      <c r="B253" s="70"/>
      <c r="C253" s="70"/>
      <c r="D253" s="70"/>
      <c r="I253" s="52"/>
    </row>
    <row r="254" spans="1:19">
      <c r="A254" s="69"/>
      <c r="B254" s="70"/>
      <c r="C254" s="70"/>
      <c r="D254" s="70"/>
      <c r="I254" s="52"/>
    </row>
    <row r="255" spans="1:19">
      <c r="A255" s="69"/>
      <c r="B255" s="70"/>
      <c r="C255" s="70"/>
      <c r="D255" s="70"/>
      <c r="I255" s="52"/>
    </row>
    <row r="256" spans="1:19">
      <c r="A256" s="69"/>
      <c r="B256" s="70"/>
      <c r="C256" s="70"/>
      <c r="D256" s="70"/>
      <c r="I256" s="52"/>
    </row>
    <row r="257" spans="1:9">
      <c r="A257" s="69"/>
      <c r="B257" s="70"/>
      <c r="C257" s="70"/>
      <c r="D257" s="70"/>
      <c r="I257" s="52"/>
    </row>
    <row r="258" spans="1:9">
      <c r="A258" s="69"/>
      <c r="B258" s="70"/>
      <c r="C258" s="70"/>
      <c r="D258" s="70"/>
      <c r="I258" s="52"/>
    </row>
    <row r="259" spans="1:9">
      <c r="A259" s="69"/>
      <c r="B259" s="70"/>
      <c r="C259" s="70"/>
      <c r="D259" s="70"/>
      <c r="I259" s="52"/>
    </row>
    <row r="260" spans="1:9">
      <c r="A260" s="69"/>
      <c r="B260" s="70"/>
      <c r="C260" s="70"/>
      <c r="D260" s="70"/>
      <c r="I260" s="52"/>
    </row>
    <row r="261" spans="1:9">
      <c r="A261" s="69"/>
      <c r="B261" s="70"/>
      <c r="C261" s="70"/>
      <c r="D261" s="70"/>
      <c r="I261" s="52"/>
    </row>
    <row r="262" spans="1:9">
      <c r="A262" s="69"/>
      <c r="B262" s="70"/>
      <c r="C262" s="70"/>
      <c r="D262" s="70"/>
      <c r="I262" s="52"/>
    </row>
    <row r="263" spans="1:9">
      <c r="A263" s="69"/>
      <c r="B263" s="70"/>
      <c r="C263" s="70"/>
      <c r="D263" s="70"/>
      <c r="I263" s="52"/>
    </row>
    <row r="264" spans="1:9">
      <c r="A264" s="69"/>
      <c r="B264" s="70"/>
      <c r="C264" s="70"/>
      <c r="D264" s="70"/>
      <c r="I264" s="52"/>
    </row>
    <row r="265" spans="1:9">
      <c r="A265" s="69"/>
      <c r="B265" s="70"/>
      <c r="C265" s="70"/>
      <c r="D265" s="70"/>
      <c r="I265" s="52"/>
    </row>
    <row r="266" spans="1:9">
      <c r="A266" s="69"/>
      <c r="B266" s="70"/>
      <c r="C266" s="70"/>
      <c r="D266" s="70"/>
      <c r="I266" s="52"/>
    </row>
    <row r="267" spans="1:9">
      <c r="A267" s="69"/>
      <c r="B267" s="70"/>
      <c r="C267" s="70"/>
      <c r="D267" s="70"/>
      <c r="I267" s="52"/>
    </row>
    <row r="268" spans="1:9">
      <c r="A268" s="69"/>
      <c r="B268" s="70"/>
      <c r="C268" s="70"/>
      <c r="D268" s="70"/>
      <c r="I268" s="52"/>
    </row>
    <row r="269" spans="1:9">
      <c r="A269" s="69"/>
      <c r="B269" s="70"/>
      <c r="C269" s="70"/>
      <c r="D269" s="70"/>
      <c r="I269" s="52"/>
    </row>
    <row r="270" spans="1:9">
      <c r="A270" s="69"/>
      <c r="B270" s="70"/>
      <c r="C270" s="70"/>
      <c r="D270" s="70"/>
      <c r="I270" s="52"/>
    </row>
    <row r="271" spans="1:9">
      <c r="A271" s="69"/>
      <c r="B271" s="70"/>
      <c r="C271" s="70"/>
      <c r="D271" s="70"/>
      <c r="I271" s="52"/>
    </row>
    <row r="272" spans="1:9">
      <c r="A272" s="69"/>
      <c r="B272" s="70"/>
      <c r="C272" s="70"/>
      <c r="D272" s="70"/>
      <c r="I272" s="52"/>
    </row>
    <row r="273" spans="1:9">
      <c r="A273" s="69"/>
      <c r="B273" s="70"/>
      <c r="C273" s="70"/>
      <c r="D273" s="70"/>
      <c r="I273" s="52"/>
    </row>
    <row r="274" spans="1:9">
      <c r="A274" s="69"/>
      <c r="B274" s="70"/>
      <c r="C274" s="70"/>
      <c r="D274" s="70"/>
      <c r="I274" s="52"/>
    </row>
    <row r="275" spans="1:9">
      <c r="A275" s="69"/>
      <c r="B275" s="70"/>
      <c r="C275" s="70"/>
      <c r="D275" s="70"/>
      <c r="I275" s="52"/>
    </row>
    <row r="276" spans="1:9">
      <c r="A276" s="69"/>
      <c r="B276" s="70"/>
      <c r="C276" s="70"/>
      <c r="D276" s="70"/>
      <c r="I276" s="52"/>
    </row>
    <row r="277" spans="1:9">
      <c r="A277" s="69"/>
      <c r="B277" s="70"/>
      <c r="C277" s="70"/>
      <c r="D277" s="70"/>
      <c r="I277" s="52"/>
    </row>
    <row r="278" spans="1:9">
      <c r="A278" s="69"/>
      <c r="B278" s="70"/>
      <c r="C278" s="70"/>
      <c r="D278" s="70"/>
      <c r="I278" s="52"/>
    </row>
    <row r="279" spans="1:9">
      <c r="A279" s="69"/>
      <c r="B279" s="70"/>
      <c r="C279" s="70"/>
      <c r="D279" s="70"/>
      <c r="I279" s="52"/>
    </row>
    <row r="280" spans="1:9">
      <c r="A280" s="69"/>
      <c r="B280" s="70"/>
      <c r="C280" s="70"/>
      <c r="D280" s="70"/>
      <c r="I280" s="52"/>
    </row>
    <row r="281" spans="1:9">
      <c r="A281" s="69"/>
      <c r="B281" s="70"/>
      <c r="C281" s="70"/>
      <c r="D281" s="70"/>
      <c r="I281" s="52"/>
    </row>
    <row r="282" spans="1:9">
      <c r="A282" s="69"/>
      <c r="B282" s="70"/>
      <c r="C282" s="70"/>
      <c r="D282" s="70"/>
      <c r="I282" s="52"/>
    </row>
    <row r="283" spans="1:9">
      <c r="A283" s="69"/>
      <c r="B283" s="70"/>
      <c r="C283" s="70"/>
      <c r="D283" s="70"/>
      <c r="I283" s="52"/>
    </row>
    <row r="284" spans="1:9">
      <c r="A284" s="69"/>
      <c r="B284" s="70"/>
      <c r="C284" s="70"/>
      <c r="D284" s="70"/>
      <c r="I284" s="52"/>
    </row>
    <row r="285" spans="1:9">
      <c r="A285" s="69"/>
      <c r="B285" s="70"/>
      <c r="C285" s="70"/>
      <c r="D285" s="70"/>
      <c r="I285" s="52"/>
    </row>
    <row r="286" spans="1:9">
      <c r="A286" s="69"/>
      <c r="B286" s="70"/>
      <c r="C286" s="70"/>
      <c r="D286" s="70"/>
      <c r="I286" s="52"/>
    </row>
    <row r="287" spans="1:9">
      <c r="A287" s="69"/>
      <c r="B287" s="70"/>
      <c r="C287" s="70"/>
      <c r="D287" s="70"/>
      <c r="I287" s="52"/>
    </row>
    <row r="288" spans="1:9">
      <c r="A288" s="69"/>
      <c r="B288" s="70"/>
      <c r="C288" s="70"/>
      <c r="D288" s="70"/>
      <c r="I288" s="52"/>
    </row>
    <row r="289" spans="1:9">
      <c r="A289" s="69"/>
      <c r="B289" s="70"/>
      <c r="C289" s="70"/>
      <c r="D289" s="70"/>
      <c r="I289" s="52"/>
    </row>
    <row r="290" spans="1:9">
      <c r="A290" s="69"/>
      <c r="B290" s="70"/>
      <c r="C290" s="70"/>
      <c r="D290" s="70"/>
      <c r="I290" s="52"/>
    </row>
    <row r="291" spans="1:9">
      <c r="A291" s="69"/>
      <c r="B291" s="70"/>
      <c r="C291" s="70"/>
      <c r="D291" s="70"/>
      <c r="I291" s="52"/>
    </row>
    <row r="292" spans="1:9">
      <c r="A292" s="69"/>
      <c r="B292" s="70"/>
      <c r="C292" s="70"/>
      <c r="D292" s="70"/>
      <c r="I292" s="52"/>
    </row>
    <row r="293" spans="1:9">
      <c r="A293" s="69"/>
      <c r="B293" s="70"/>
      <c r="C293" s="70"/>
      <c r="D293" s="70"/>
      <c r="I293" s="52"/>
    </row>
    <row r="294" spans="1:9">
      <c r="A294" s="69"/>
      <c r="B294" s="70"/>
      <c r="C294" s="70"/>
      <c r="D294" s="70"/>
      <c r="I294" s="52"/>
    </row>
    <row r="295" spans="1:9">
      <c r="A295" s="69"/>
      <c r="B295" s="70"/>
      <c r="C295" s="70"/>
      <c r="D295" s="70"/>
      <c r="I295" s="52"/>
    </row>
    <row r="296" spans="1:9">
      <c r="A296" s="69"/>
      <c r="B296" s="70"/>
      <c r="C296" s="70"/>
      <c r="D296" s="70"/>
      <c r="I296" s="52"/>
    </row>
    <row r="297" spans="1:9">
      <c r="A297" s="69"/>
      <c r="B297" s="70"/>
      <c r="C297" s="70"/>
      <c r="D297" s="70"/>
      <c r="I297" s="52"/>
    </row>
    <row r="298" spans="1:9">
      <c r="A298" s="69"/>
      <c r="B298" s="70"/>
      <c r="C298" s="70"/>
      <c r="D298" s="70"/>
      <c r="I298" s="52"/>
    </row>
    <row r="299" spans="1:9">
      <c r="A299" s="69"/>
      <c r="B299" s="70"/>
      <c r="C299" s="70"/>
      <c r="D299" s="70"/>
      <c r="I299" s="52"/>
    </row>
    <row r="300" spans="1:9">
      <c r="A300" s="69"/>
      <c r="B300" s="70"/>
      <c r="C300" s="70"/>
      <c r="D300" s="70"/>
      <c r="I300" s="52"/>
    </row>
    <row r="301" spans="1:9">
      <c r="A301" s="69"/>
      <c r="B301" s="70"/>
      <c r="C301" s="70"/>
      <c r="D301" s="70"/>
      <c r="I301" s="52"/>
    </row>
    <row r="302" spans="1:9">
      <c r="A302" s="69"/>
      <c r="B302" s="70"/>
      <c r="C302" s="70"/>
      <c r="D302" s="70"/>
      <c r="I302" s="52"/>
    </row>
    <row r="303" spans="1:9">
      <c r="A303" s="69"/>
      <c r="B303" s="70"/>
      <c r="C303" s="70"/>
      <c r="D303" s="70"/>
      <c r="I303" s="52"/>
    </row>
    <row r="304" spans="1:9">
      <c r="A304" s="69"/>
      <c r="B304" s="70"/>
      <c r="C304" s="70"/>
      <c r="D304" s="70"/>
      <c r="I304" s="52"/>
    </row>
    <row r="305" spans="1:9">
      <c r="A305" s="69"/>
      <c r="B305" s="70"/>
      <c r="C305" s="70"/>
      <c r="D305" s="70"/>
      <c r="I305" s="52"/>
    </row>
    <row r="306" spans="1:9">
      <c r="A306" s="69"/>
      <c r="B306" s="70"/>
      <c r="C306" s="70"/>
      <c r="D306" s="70"/>
      <c r="I306" s="52"/>
    </row>
    <row r="307" spans="1:9">
      <c r="A307" s="69"/>
      <c r="B307" s="70"/>
      <c r="C307" s="70"/>
      <c r="D307" s="70"/>
      <c r="I307" s="52"/>
    </row>
    <row r="308" spans="1:9">
      <c r="A308" s="69"/>
      <c r="B308" s="70"/>
      <c r="C308" s="70"/>
      <c r="D308" s="70"/>
      <c r="I308" s="52"/>
    </row>
    <row r="309" spans="1:9">
      <c r="A309" s="69"/>
      <c r="B309" s="70"/>
      <c r="C309" s="70"/>
      <c r="D309" s="70"/>
      <c r="I309" s="52"/>
    </row>
    <row r="310" spans="1:9">
      <c r="A310" s="69"/>
      <c r="B310" s="70"/>
      <c r="C310" s="70"/>
      <c r="D310" s="70"/>
      <c r="I310" s="52"/>
    </row>
    <row r="311" spans="1:9">
      <c r="A311" s="69"/>
      <c r="B311" s="70"/>
      <c r="C311" s="70"/>
      <c r="D311" s="70"/>
      <c r="I311" s="52"/>
    </row>
    <row r="312" spans="1:9">
      <c r="A312" s="69"/>
      <c r="B312" s="70"/>
      <c r="C312" s="70"/>
      <c r="D312" s="70"/>
      <c r="I312" s="52"/>
    </row>
    <row r="313" spans="1:9">
      <c r="A313" s="69"/>
      <c r="B313" s="70"/>
      <c r="C313" s="70"/>
      <c r="D313" s="70"/>
      <c r="I313" s="52"/>
    </row>
    <row r="314" spans="1:9">
      <c r="A314" s="69"/>
      <c r="B314" s="70"/>
      <c r="C314" s="70"/>
      <c r="D314" s="70"/>
      <c r="I314" s="52"/>
    </row>
    <row r="315" spans="1:9">
      <c r="A315" s="69"/>
      <c r="B315" s="70"/>
      <c r="C315" s="70"/>
      <c r="D315" s="70"/>
      <c r="I315" s="52"/>
    </row>
    <row r="316" spans="1:9">
      <c r="A316" s="69"/>
      <c r="B316" s="70"/>
      <c r="C316" s="70"/>
      <c r="D316" s="70"/>
      <c r="I316" s="52"/>
    </row>
    <row r="317" spans="1:9">
      <c r="A317" s="69"/>
      <c r="B317" s="70"/>
      <c r="C317" s="70"/>
      <c r="D317" s="70"/>
      <c r="I317" s="52"/>
    </row>
    <row r="318" spans="1:9">
      <c r="A318" s="69"/>
      <c r="B318" s="70"/>
      <c r="C318" s="70"/>
      <c r="D318" s="70"/>
      <c r="I318" s="52"/>
    </row>
    <row r="319" spans="1:9">
      <c r="A319" s="69"/>
      <c r="B319" s="70"/>
      <c r="C319" s="70"/>
      <c r="D319" s="70"/>
      <c r="I319" s="52"/>
    </row>
    <row r="320" spans="1:9">
      <c r="A320" s="69"/>
      <c r="B320" s="70"/>
      <c r="C320" s="70"/>
      <c r="D320" s="70"/>
      <c r="I320" s="52"/>
    </row>
    <row r="321" spans="1:9">
      <c r="A321" s="69"/>
      <c r="B321" s="70"/>
      <c r="C321" s="70"/>
      <c r="D321" s="70"/>
      <c r="I321" s="52"/>
    </row>
    <row r="322" spans="1:9">
      <c r="A322" s="69"/>
      <c r="B322" s="70"/>
      <c r="C322" s="70"/>
      <c r="D322" s="70"/>
      <c r="I322" s="52"/>
    </row>
    <row r="323" spans="1:9">
      <c r="A323" s="69"/>
      <c r="B323" s="70"/>
      <c r="C323" s="70"/>
      <c r="D323" s="70"/>
      <c r="I323" s="52"/>
    </row>
    <row r="324" spans="1:9">
      <c r="A324" s="69"/>
      <c r="B324" s="70"/>
      <c r="C324" s="70"/>
      <c r="D324" s="70"/>
      <c r="I324" s="52"/>
    </row>
    <row r="325" spans="1:9">
      <c r="A325" s="69"/>
      <c r="B325" s="70"/>
      <c r="C325" s="70"/>
      <c r="D325" s="70"/>
      <c r="I325" s="52"/>
    </row>
    <row r="326" spans="1:9">
      <c r="A326" s="69"/>
      <c r="B326" s="70"/>
      <c r="C326" s="70"/>
      <c r="D326" s="70"/>
      <c r="I326" s="52"/>
    </row>
    <row r="327" spans="1:9">
      <c r="A327" s="69"/>
      <c r="B327" s="70"/>
      <c r="C327" s="70"/>
      <c r="D327" s="70"/>
      <c r="I327" s="52"/>
    </row>
    <row r="328" spans="1:9">
      <c r="A328" s="69"/>
      <c r="B328" s="70"/>
      <c r="C328" s="70"/>
      <c r="D328" s="70"/>
      <c r="I328" s="52"/>
    </row>
    <row r="329" spans="1:9">
      <c r="A329" s="69"/>
      <c r="B329" s="70"/>
      <c r="C329" s="70"/>
      <c r="D329" s="70"/>
      <c r="I329" s="52"/>
    </row>
    <row r="330" spans="1:9">
      <c r="A330" s="69"/>
      <c r="B330" s="70"/>
      <c r="C330" s="70"/>
      <c r="D330" s="70"/>
      <c r="I330" s="52"/>
    </row>
    <row r="331" spans="1:9">
      <c r="A331" s="69"/>
      <c r="B331" s="70"/>
      <c r="C331" s="70"/>
      <c r="D331" s="70"/>
      <c r="I331" s="52"/>
    </row>
    <row r="332" spans="1:9">
      <c r="A332" s="69"/>
      <c r="B332" s="70"/>
      <c r="C332" s="70"/>
      <c r="D332" s="70"/>
      <c r="I332" s="52"/>
    </row>
    <row r="333" spans="1:9">
      <c r="A333" s="69"/>
      <c r="B333" s="70"/>
      <c r="C333" s="70"/>
      <c r="D333" s="70"/>
      <c r="I333" s="52"/>
    </row>
    <row r="334" spans="1:9">
      <c r="A334" s="69"/>
      <c r="B334" s="70"/>
      <c r="C334" s="70"/>
      <c r="D334" s="70"/>
      <c r="I334" s="52"/>
    </row>
    <row r="335" spans="1:9">
      <c r="A335" s="69"/>
      <c r="B335" s="70"/>
      <c r="C335" s="70"/>
      <c r="D335" s="70"/>
      <c r="I335" s="52"/>
    </row>
    <row r="336" spans="1:9">
      <c r="A336" s="69"/>
      <c r="B336" s="70"/>
      <c r="C336" s="70"/>
      <c r="D336" s="70"/>
      <c r="I336" s="52"/>
    </row>
    <row r="337" spans="1:9">
      <c r="A337" s="69"/>
      <c r="B337" s="70"/>
      <c r="C337" s="70"/>
      <c r="D337" s="70"/>
      <c r="I337" s="52"/>
    </row>
    <row r="338" spans="1:9">
      <c r="A338" s="69"/>
      <c r="B338" s="70"/>
      <c r="C338" s="70"/>
      <c r="D338" s="70"/>
      <c r="I338" s="52"/>
    </row>
    <row r="339" spans="1:9">
      <c r="A339" s="69"/>
      <c r="B339" s="70"/>
      <c r="C339" s="70"/>
      <c r="D339" s="70"/>
      <c r="I339" s="52"/>
    </row>
    <row r="340" spans="1:9">
      <c r="A340" s="69"/>
      <c r="B340" s="70"/>
      <c r="C340" s="70"/>
      <c r="D340" s="70"/>
      <c r="I340" s="52"/>
    </row>
    <row r="341" spans="1:9">
      <c r="A341" s="69"/>
      <c r="B341" s="70"/>
      <c r="C341" s="70"/>
      <c r="D341" s="70"/>
      <c r="I341" s="52"/>
    </row>
    <row r="342" spans="1:9">
      <c r="A342" s="69"/>
      <c r="B342" s="70"/>
      <c r="C342" s="70"/>
      <c r="D342" s="70"/>
      <c r="I342" s="52"/>
    </row>
    <row r="343" spans="1:9">
      <c r="A343" s="69"/>
      <c r="B343" s="70"/>
      <c r="C343" s="70"/>
      <c r="D343" s="70"/>
      <c r="I343" s="52"/>
    </row>
    <row r="344" spans="1:9">
      <c r="A344" s="69"/>
      <c r="B344" s="70"/>
      <c r="C344" s="70"/>
      <c r="D344" s="70"/>
      <c r="I344" s="52"/>
    </row>
    <row r="345" spans="1:9">
      <c r="A345" s="69"/>
      <c r="B345" s="70"/>
      <c r="C345" s="70"/>
      <c r="D345" s="70"/>
      <c r="I345" s="52"/>
    </row>
    <row r="346" spans="1:9">
      <c r="A346" s="69"/>
      <c r="B346" s="70"/>
      <c r="C346" s="70"/>
      <c r="D346" s="70"/>
      <c r="I346" s="52"/>
    </row>
    <row r="347" spans="1:9">
      <c r="A347" s="69"/>
      <c r="B347" s="70"/>
      <c r="C347" s="70"/>
      <c r="D347" s="70"/>
      <c r="I347" s="52"/>
    </row>
    <row r="348" spans="1:9">
      <c r="A348" s="69"/>
      <c r="B348" s="70"/>
      <c r="C348" s="70"/>
      <c r="D348" s="70"/>
      <c r="I348" s="52"/>
    </row>
    <row r="349" spans="1:9">
      <c r="A349" s="69"/>
      <c r="B349" s="70"/>
      <c r="C349" s="70"/>
      <c r="D349" s="70"/>
      <c r="I349" s="52"/>
    </row>
    <row r="350" spans="1:9">
      <c r="A350" s="69"/>
      <c r="B350" s="70"/>
      <c r="C350" s="70"/>
      <c r="D350" s="70"/>
      <c r="I350" s="52"/>
    </row>
    <row r="351" spans="1:9">
      <c r="A351" s="69"/>
      <c r="B351" s="70"/>
      <c r="C351" s="70"/>
      <c r="D351" s="70"/>
      <c r="I351" s="52"/>
    </row>
    <row r="352" spans="1:9">
      <c r="A352" s="69"/>
      <c r="B352" s="70"/>
      <c r="C352" s="70"/>
      <c r="D352" s="70"/>
      <c r="I352" s="52"/>
    </row>
    <row r="353" spans="1:9">
      <c r="A353" s="69"/>
      <c r="B353" s="70"/>
      <c r="C353" s="70"/>
      <c r="D353" s="70"/>
      <c r="I353" s="52"/>
    </row>
    <row r="354" spans="1:9">
      <c r="A354" s="69"/>
      <c r="B354" s="70"/>
      <c r="C354" s="70"/>
      <c r="D354" s="70"/>
      <c r="I354" s="52"/>
    </row>
    <row r="355" spans="1:9">
      <c r="A355" s="69"/>
      <c r="B355" s="70"/>
      <c r="C355" s="70"/>
      <c r="D355" s="70"/>
      <c r="I355" s="52"/>
    </row>
    <row r="356" spans="1:9">
      <c r="A356" s="69"/>
      <c r="B356" s="70"/>
      <c r="C356" s="70"/>
      <c r="D356" s="70"/>
      <c r="I356" s="52"/>
    </row>
    <row r="357" spans="1:9">
      <c r="A357" s="69"/>
      <c r="B357" s="70"/>
      <c r="C357" s="70"/>
      <c r="D357" s="70"/>
      <c r="I357" s="52"/>
    </row>
    <row r="358" spans="1:9">
      <c r="A358" s="69"/>
      <c r="B358" s="70"/>
      <c r="C358" s="70"/>
      <c r="D358" s="70"/>
      <c r="I358" s="52"/>
    </row>
    <row r="359" spans="1:9">
      <c r="A359" s="69"/>
      <c r="B359" s="70"/>
      <c r="C359" s="70"/>
      <c r="D359" s="70"/>
      <c r="I359" s="52"/>
    </row>
    <row r="360" spans="1:9">
      <c r="A360" s="69"/>
      <c r="B360" s="70"/>
      <c r="C360" s="70"/>
      <c r="D360" s="70"/>
      <c r="I360" s="52"/>
    </row>
    <row r="361" spans="1:9">
      <c r="A361" s="69"/>
      <c r="B361" s="70"/>
      <c r="C361" s="70"/>
      <c r="D361" s="70"/>
      <c r="I361" s="52"/>
    </row>
    <row r="362" spans="1:9">
      <c r="A362" s="69"/>
      <c r="B362" s="70"/>
      <c r="C362" s="70"/>
      <c r="D362" s="70"/>
      <c r="I362" s="52"/>
    </row>
    <row r="363" spans="1:9">
      <c r="A363" s="69"/>
      <c r="B363" s="70"/>
      <c r="C363" s="70"/>
      <c r="D363" s="70"/>
      <c r="I363" s="52"/>
    </row>
    <row r="364" spans="1:9">
      <c r="A364" s="69"/>
      <c r="B364" s="70"/>
      <c r="C364" s="70"/>
      <c r="D364" s="70"/>
      <c r="I364" s="52"/>
    </row>
    <row r="365" spans="1:9">
      <c r="A365" s="69"/>
      <c r="B365" s="70"/>
      <c r="C365" s="70"/>
      <c r="D365" s="70"/>
      <c r="I365" s="52"/>
    </row>
    <row r="366" spans="1:9">
      <c r="A366" s="69"/>
      <c r="B366" s="70"/>
      <c r="C366" s="70"/>
      <c r="D366" s="70"/>
      <c r="I366" s="52"/>
    </row>
    <row r="367" spans="1:9">
      <c r="A367" s="69"/>
      <c r="B367" s="70"/>
      <c r="C367" s="70"/>
      <c r="D367" s="70"/>
      <c r="I367" s="52"/>
    </row>
    <row r="368" spans="1:9">
      <c r="A368" s="69"/>
      <c r="B368" s="70"/>
      <c r="C368" s="70"/>
      <c r="D368" s="70"/>
      <c r="I368" s="52"/>
    </row>
    <row r="369" spans="1:9">
      <c r="A369" s="69"/>
      <c r="B369" s="70"/>
      <c r="C369" s="70"/>
      <c r="D369" s="70"/>
      <c r="I369" s="52"/>
    </row>
    <row r="370" spans="1:9">
      <c r="A370" s="69"/>
      <c r="B370" s="70"/>
      <c r="C370" s="70"/>
      <c r="D370" s="70"/>
      <c r="I370" s="52"/>
    </row>
    <row r="371" spans="1:9">
      <c r="A371" s="69"/>
      <c r="B371" s="70"/>
      <c r="C371" s="70"/>
      <c r="D371" s="70"/>
      <c r="I371" s="52"/>
    </row>
    <row r="372" spans="1:9">
      <c r="A372" s="69"/>
      <c r="B372" s="70"/>
      <c r="C372" s="70"/>
      <c r="D372" s="70"/>
      <c r="I372" s="52"/>
    </row>
    <row r="373" spans="1:9">
      <c r="A373" s="69"/>
      <c r="B373" s="70"/>
      <c r="C373" s="70"/>
      <c r="D373" s="70"/>
      <c r="I373" s="52"/>
    </row>
    <row r="374" spans="1:9">
      <c r="A374" s="69"/>
      <c r="B374" s="70"/>
      <c r="C374" s="70"/>
      <c r="D374" s="70"/>
      <c r="I374" s="52"/>
    </row>
    <row r="375" spans="1:9">
      <c r="A375" s="69"/>
      <c r="B375" s="70"/>
      <c r="C375" s="70"/>
      <c r="D375" s="70"/>
      <c r="I375" s="52"/>
    </row>
    <row r="376" spans="1:9">
      <c r="A376" s="69"/>
      <c r="B376" s="70"/>
      <c r="C376" s="70"/>
      <c r="D376" s="70"/>
      <c r="I376" s="52"/>
    </row>
    <row r="377" spans="1:9">
      <c r="A377" s="69"/>
      <c r="B377" s="70"/>
      <c r="C377" s="70"/>
      <c r="D377" s="70"/>
      <c r="I377" s="52"/>
    </row>
    <row r="378" spans="1:9">
      <c r="A378" s="69"/>
      <c r="B378" s="70"/>
      <c r="C378" s="70"/>
      <c r="D378" s="70"/>
      <c r="I378" s="52"/>
    </row>
    <row r="379" spans="1:9">
      <c r="A379" s="69"/>
      <c r="B379" s="70"/>
      <c r="C379" s="70"/>
      <c r="D379" s="70"/>
      <c r="I379" s="52"/>
    </row>
    <row r="380" spans="1:9">
      <c r="A380" s="69"/>
      <c r="B380" s="70"/>
      <c r="C380" s="70"/>
      <c r="D380" s="70"/>
      <c r="I380" s="52"/>
    </row>
    <row r="381" spans="1:9">
      <c r="A381" s="69"/>
      <c r="B381" s="70"/>
      <c r="C381" s="70"/>
      <c r="D381" s="70"/>
      <c r="I381" s="52"/>
    </row>
    <row r="382" spans="1:9">
      <c r="A382" s="69"/>
      <c r="B382" s="70"/>
      <c r="C382" s="70"/>
      <c r="D382" s="70"/>
      <c r="I382" s="52"/>
    </row>
    <row r="383" spans="1:9">
      <c r="A383" s="69"/>
      <c r="B383" s="70"/>
      <c r="C383" s="70"/>
      <c r="D383" s="70"/>
      <c r="I383" s="52"/>
    </row>
    <row r="384" spans="1:9">
      <c r="A384" s="69"/>
      <c r="B384" s="70"/>
      <c r="C384" s="70"/>
      <c r="D384" s="70"/>
      <c r="I384" s="52"/>
    </row>
    <row r="385" spans="1:9">
      <c r="A385" s="69"/>
      <c r="B385" s="70"/>
      <c r="C385" s="70"/>
      <c r="D385" s="70"/>
      <c r="I385" s="52"/>
    </row>
    <row r="386" spans="1:9">
      <c r="A386" s="69"/>
      <c r="B386" s="70"/>
      <c r="C386" s="70"/>
      <c r="D386" s="70"/>
      <c r="I386" s="52"/>
    </row>
    <row r="387" spans="1:9">
      <c r="A387" s="69"/>
      <c r="B387" s="70"/>
      <c r="C387" s="70"/>
      <c r="D387" s="70"/>
      <c r="I387" s="52"/>
    </row>
    <row r="388" spans="1:9">
      <c r="A388" s="69"/>
      <c r="B388" s="70"/>
      <c r="C388" s="70"/>
      <c r="D388" s="70"/>
      <c r="I388" s="52"/>
    </row>
    <row r="389" spans="1:9">
      <c r="A389" s="69"/>
      <c r="B389" s="70"/>
      <c r="C389" s="70"/>
      <c r="D389" s="70"/>
      <c r="I389" s="52"/>
    </row>
    <row r="390" spans="1:9">
      <c r="A390" s="69"/>
      <c r="B390" s="70"/>
      <c r="C390" s="70"/>
      <c r="D390" s="70"/>
      <c r="I390" s="52"/>
    </row>
    <row r="391" spans="1:9">
      <c r="A391" s="69"/>
      <c r="B391" s="70"/>
      <c r="C391" s="70"/>
      <c r="D391" s="70"/>
      <c r="I391" s="52"/>
    </row>
    <row r="392" spans="1:9">
      <c r="A392" s="69"/>
      <c r="B392" s="70"/>
      <c r="C392" s="70"/>
      <c r="D392" s="70"/>
      <c r="I392" s="52"/>
    </row>
    <row r="393" spans="1:9">
      <c r="A393" s="69"/>
      <c r="B393" s="70"/>
      <c r="C393" s="70"/>
      <c r="D393" s="70"/>
      <c r="I393" s="52"/>
    </row>
    <row r="394" spans="1:9">
      <c r="A394" s="69"/>
      <c r="B394" s="70"/>
      <c r="C394" s="70"/>
      <c r="D394" s="70"/>
      <c r="I394" s="52"/>
    </row>
    <row r="395" spans="1:9">
      <c r="A395" s="69"/>
      <c r="B395" s="70"/>
      <c r="C395" s="70"/>
      <c r="D395" s="70"/>
      <c r="I395" s="52"/>
    </row>
    <row r="396" spans="1:9">
      <c r="A396" s="69"/>
      <c r="B396" s="70"/>
      <c r="C396" s="70"/>
      <c r="D396" s="70"/>
      <c r="I396" s="52"/>
    </row>
    <row r="397" spans="1:9">
      <c r="A397" s="69"/>
      <c r="B397" s="70"/>
      <c r="C397" s="70"/>
      <c r="D397" s="70"/>
      <c r="I397" s="52"/>
    </row>
    <row r="398" spans="1:9">
      <c r="A398" s="69"/>
      <c r="B398" s="70"/>
      <c r="C398" s="70"/>
      <c r="D398" s="70"/>
      <c r="I398" s="52"/>
    </row>
    <row r="399" spans="1:9">
      <c r="A399" s="69"/>
      <c r="B399" s="70"/>
      <c r="C399" s="70"/>
      <c r="D399" s="70"/>
      <c r="I399" s="52"/>
    </row>
    <row r="400" spans="1:9">
      <c r="A400" s="69"/>
      <c r="B400" s="70"/>
      <c r="C400" s="70"/>
      <c r="D400" s="70"/>
      <c r="I400" s="52"/>
    </row>
    <row r="401" spans="1:9">
      <c r="A401" s="69"/>
      <c r="B401" s="70"/>
      <c r="C401" s="70"/>
      <c r="D401" s="70"/>
      <c r="I401" s="52"/>
    </row>
    <row r="402" spans="1:9">
      <c r="A402" s="69"/>
      <c r="B402" s="70"/>
      <c r="C402" s="70"/>
      <c r="D402" s="70"/>
      <c r="I402" s="52"/>
    </row>
    <row r="403" spans="1:9">
      <c r="A403" s="69"/>
      <c r="B403" s="70"/>
      <c r="C403" s="70"/>
      <c r="D403" s="70"/>
      <c r="I403" s="52"/>
    </row>
    <row r="404" spans="1:9">
      <c r="A404" s="69"/>
      <c r="B404" s="70"/>
      <c r="C404" s="70"/>
      <c r="D404" s="70"/>
      <c r="I404" s="52"/>
    </row>
    <row r="405" spans="1:9">
      <c r="A405" s="69"/>
      <c r="B405" s="70"/>
      <c r="C405" s="70"/>
      <c r="D405" s="70"/>
      <c r="I405" s="52"/>
    </row>
    <row r="406" spans="1:9">
      <c r="A406" s="69"/>
      <c r="B406" s="70"/>
      <c r="C406" s="70"/>
      <c r="D406" s="70"/>
      <c r="I406" s="52"/>
    </row>
    <row r="407" spans="1:9">
      <c r="A407" s="69"/>
      <c r="B407" s="70"/>
      <c r="C407" s="70"/>
      <c r="D407" s="70"/>
      <c r="I407" s="52"/>
    </row>
    <row r="408" spans="1:9">
      <c r="A408" s="69"/>
      <c r="B408" s="70"/>
      <c r="C408" s="70"/>
      <c r="D408" s="70"/>
      <c r="I408" s="52"/>
    </row>
    <row r="409" spans="1:9">
      <c r="A409" s="69"/>
      <c r="B409" s="70"/>
      <c r="C409" s="70"/>
      <c r="D409" s="70"/>
      <c r="I409" s="52"/>
    </row>
    <row r="410" spans="1:9">
      <c r="A410" s="69"/>
      <c r="B410" s="70"/>
      <c r="C410" s="70"/>
      <c r="D410" s="70"/>
      <c r="I410" s="52"/>
    </row>
    <row r="411" spans="1:9">
      <c r="A411" s="69"/>
      <c r="B411" s="70"/>
      <c r="C411" s="70"/>
      <c r="D411" s="70"/>
      <c r="I411" s="52"/>
    </row>
    <row r="412" spans="1:9">
      <c r="A412" s="69"/>
      <c r="B412" s="70"/>
      <c r="C412" s="70"/>
      <c r="D412" s="70"/>
      <c r="I412" s="52"/>
    </row>
    <row r="413" spans="1:9">
      <c r="A413" s="69"/>
      <c r="B413" s="70"/>
      <c r="C413" s="70"/>
      <c r="D413" s="70"/>
      <c r="I413" s="52"/>
    </row>
    <row r="414" spans="1:9">
      <c r="A414" s="69"/>
      <c r="B414" s="70"/>
      <c r="C414" s="70"/>
      <c r="D414" s="70"/>
      <c r="I414" s="52"/>
    </row>
    <row r="415" spans="1:9">
      <c r="A415" s="69"/>
      <c r="B415" s="70"/>
      <c r="C415" s="70"/>
      <c r="D415" s="70"/>
      <c r="I415" s="52"/>
    </row>
    <row r="416" spans="1:9">
      <c r="A416" s="69"/>
      <c r="B416" s="70"/>
      <c r="C416" s="70"/>
      <c r="D416" s="70"/>
      <c r="I416" s="52"/>
    </row>
    <row r="417" spans="1:9">
      <c r="A417" s="69"/>
      <c r="B417" s="70"/>
      <c r="C417" s="70"/>
      <c r="D417" s="70"/>
      <c r="I417" s="52"/>
    </row>
    <row r="418" spans="1:9">
      <c r="A418" s="69"/>
      <c r="B418" s="70"/>
      <c r="C418" s="70"/>
      <c r="D418" s="70"/>
      <c r="I418" s="52"/>
    </row>
    <row r="419" spans="1:9">
      <c r="A419" s="69"/>
      <c r="B419" s="70"/>
      <c r="C419" s="70"/>
      <c r="D419" s="70"/>
      <c r="I419" s="52"/>
    </row>
    <row r="420" spans="1:9">
      <c r="A420" s="69"/>
      <c r="B420" s="70"/>
      <c r="C420" s="70"/>
      <c r="D420" s="70"/>
      <c r="I420" s="52"/>
    </row>
    <row r="421" spans="1:9">
      <c r="A421" s="69"/>
      <c r="B421" s="70"/>
      <c r="C421" s="70"/>
      <c r="D421" s="70"/>
      <c r="I421" s="52"/>
    </row>
  </sheetData>
  <sheetProtection algorithmName="SHA-512" hashValue="2GcYt/GY4TNKYUGRryO984MUM1/n2ljquzb0sBgsyM6cJKNQfhysnoeTinhU/e8oGl5b4jaMR0xKHBUeCULI7w==" saltValue="HUIuTaRJ0TpBxVHqBs/7BA==" spinCount="100000" sheet="1" objects="1" scenarios="1"/>
  <mergeCells count="232">
    <mergeCell ref="A207:A208"/>
    <mergeCell ref="R151:S151"/>
    <mergeCell ref="A204:H204"/>
    <mergeCell ref="A249:H249"/>
    <mergeCell ref="H233:H234"/>
    <mergeCell ref="I233:J233"/>
    <mergeCell ref="K233:K234"/>
    <mergeCell ref="L233:M233"/>
    <mergeCell ref="P233:P234"/>
    <mergeCell ref="R233:S233"/>
    <mergeCell ref="R207:S207"/>
    <mergeCell ref="A230:H230"/>
    <mergeCell ref="A233:A234"/>
    <mergeCell ref="B233:B234"/>
    <mergeCell ref="C233:C234"/>
    <mergeCell ref="D233:D234"/>
    <mergeCell ref="E233:E234"/>
    <mergeCell ref="F233:F234"/>
    <mergeCell ref="G233:G234"/>
    <mergeCell ref="G207:G208"/>
    <mergeCell ref="H207:H208"/>
    <mergeCell ref="I207:J207"/>
    <mergeCell ref="K207:K208"/>
    <mergeCell ref="L207:M207"/>
    <mergeCell ref="A151:A152"/>
    <mergeCell ref="B151:B152"/>
    <mergeCell ref="C151:C152"/>
    <mergeCell ref="D151:D152"/>
    <mergeCell ref="E151:E152"/>
    <mergeCell ref="F151:F152"/>
    <mergeCell ref="G151:G152"/>
    <mergeCell ref="H151:H152"/>
    <mergeCell ref="I151:J151"/>
    <mergeCell ref="R133:S133"/>
    <mergeCell ref="A148:H148"/>
    <mergeCell ref="G133:G134"/>
    <mergeCell ref="H133:H134"/>
    <mergeCell ref="I133:J133"/>
    <mergeCell ref="K133:K134"/>
    <mergeCell ref="L133:M133"/>
    <mergeCell ref="P133:P134"/>
    <mergeCell ref="A133:A134"/>
    <mergeCell ref="B133:B134"/>
    <mergeCell ref="C133:C134"/>
    <mergeCell ref="D133:D134"/>
    <mergeCell ref="E133:E134"/>
    <mergeCell ref="F133:F134"/>
    <mergeCell ref="N133:O133"/>
    <mergeCell ref="R125:S125"/>
    <mergeCell ref="A130:H130"/>
    <mergeCell ref="A125:A126"/>
    <mergeCell ref="B125:B126"/>
    <mergeCell ref="C125:C126"/>
    <mergeCell ref="D125:D126"/>
    <mergeCell ref="E125:E126"/>
    <mergeCell ref="F125:F126"/>
    <mergeCell ref="G125:G126"/>
    <mergeCell ref="H125:H126"/>
    <mergeCell ref="I125:J125"/>
    <mergeCell ref="N125:O125"/>
    <mergeCell ref="K125:K126"/>
    <mergeCell ref="L125:M125"/>
    <mergeCell ref="P125:P126"/>
    <mergeCell ref="R117:S117"/>
    <mergeCell ref="A122:H122"/>
    <mergeCell ref="A114:H114"/>
    <mergeCell ref="A117:A118"/>
    <mergeCell ref="B117:B118"/>
    <mergeCell ref="C117:C118"/>
    <mergeCell ref="D117:D118"/>
    <mergeCell ref="E117:E118"/>
    <mergeCell ref="F117:F118"/>
    <mergeCell ref="G117:G118"/>
    <mergeCell ref="H117:H118"/>
    <mergeCell ref="B116:P116"/>
    <mergeCell ref="R108:S108"/>
    <mergeCell ref="R102:S102"/>
    <mergeCell ref="A105:H105"/>
    <mergeCell ref="A108:A109"/>
    <mergeCell ref="B108:B109"/>
    <mergeCell ref="C108:C109"/>
    <mergeCell ref="D108:D109"/>
    <mergeCell ref="E108:E109"/>
    <mergeCell ref="F108:F109"/>
    <mergeCell ref="G108:G109"/>
    <mergeCell ref="G102:G103"/>
    <mergeCell ref="H102:H103"/>
    <mergeCell ref="I102:J102"/>
    <mergeCell ref="K102:K103"/>
    <mergeCell ref="L102:M102"/>
    <mergeCell ref="P102:P103"/>
    <mergeCell ref="A102:A103"/>
    <mergeCell ref="B102:B103"/>
    <mergeCell ref="A72:A73"/>
    <mergeCell ref="B72:B73"/>
    <mergeCell ref="C102:C103"/>
    <mergeCell ref="D102:D103"/>
    <mergeCell ref="E102:E103"/>
    <mergeCell ref="F102:F103"/>
    <mergeCell ref="A97:H97"/>
    <mergeCell ref="H108:H109"/>
    <mergeCell ref="I108:J108"/>
    <mergeCell ref="B79:P79"/>
    <mergeCell ref="B99:P99"/>
    <mergeCell ref="B101:P101"/>
    <mergeCell ref="B107:P107"/>
    <mergeCell ref="B90:O90"/>
    <mergeCell ref="B87:O87"/>
    <mergeCell ref="B82:O82"/>
    <mergeCell ref="R64:S64"/>
    <mergeCell ref="A69:H69"/>
    <mergeCell ref="N72:O72"/>
    <mergeCell ref="B71:P71"/>
    <mergeCell ref="H80:H81"/>
    <mergeCell ref="I80:J80"/>
    <mergeCell ref="K80:K81"/>
    <mergeCell ref="L80:M80"/>
    <mergeCell ref="P80:P81"/>
    <mergeCell ref="R80:S80"/>
    <mergeCell ref="R72:S72"/>
    <mergeCell ref="A77:H77"/>
    <mergeCell ref="A80:A81"/>
    <mergeCell ref="B80:B81"/>
    <mergeCell ref="C80:C81"/>
    <mergeCell ref="D80:D81"/>
    <mergeCell ref="E80:E81"/>
    <mergeCell ref="F80:F81"/>
    <mergeCell ref="G80:G81"/>
    <mergeCell ref="G72:G73"/>
    <mergeCell ref="H72:H73"/>
    <mergeCell ref="I72:J72"/>
    <mergeCell ref="K72:K73"/>
    <mergeCell ref="L72:M72"/>
    <mergeCell ref="N64:O64"/>
    <mergeCell ref="B63:P63"/>
    <mergeCell ref="C72:C73"/>
    <mergeCell ref="D72:D73"/>
    <mergeCell ref="E72:E73"/>
    <mergeCell ref="F72:F73"/>
    <mergeCell ref="K64:K65"/>
    <mergeCell ref="L64:M64"/>
    <mergeCell ref="P64:P65"/>
    <mergeCell ref="P72:P73"/>
    <mergeCell ref="A64:A65"/>
    <mergeCell ref="B64:B65"/>
    <mergeCell ref="C64:C65"/>
    <mergeCell ref="D64:D65"/>
    <mergeCell ref="E64:E65"/>
    <mergeCell ref="F64:F65"/>
    <mergeCell ref="G64:G65"/>
    <mergeCell ref="H64:H65"/>
    <mergeCell ref="I64:J64"/>
    <mergeCell ref="I55:J55"/>
    <mergeCell ref="K55:K56"/>
    <mergeCell ref="L55:M55"/>
    <mergeCell ref="P55:P56"/>
    <mergeCell ref="R55:S55"/>
    <mergeCell ref="A61:H61"/>
    <mergeCell ref="A52:H52"/>
    <mergeCell ref="A55:A56"/>
    <mergeCell ref="B55:B56"/>
    <mergeCell ref="C55:C56"/>
    <mergeCell ref="D55:D56"/>
    <mergeCell ref="E55:E56"/>
    <mergeCell ref="F55:F56"/>
    <mergeCell ref="G55:G56"/>
    <mergeCell ref="H55:H56"/>
    <mergeCell ref="N55:O55"/>
    <mergeCell ref="B54:P54"/>
    <mergeCell ref="Q55:Q56"/>
    <mergeCell ref="H49:H50"/>
    <mergeCell ref="I49:J49"/>
    <mergeCell ref="K49:K50"/>
    <mergeCell ref="L49:M49"/>
    <mergeCell ref="P49:P50"/>
    <mergeCell ref="R49:S49"/>
    <mergeCell ref="A7:F7"/>
    <mergeCell ref="A49:A50"/>
    <mergeCell ref="B49:B50"/>
    <mergeCell ref="C49:C50"/>
    <mergeCell ref="D49:D50"/>
    <mergeCell ref="E49:E50"/>
    <mergeCell ref="F49:F50"/>
    <mergeCell ref="G49:G50"/>
    <mergeCell ref="N49:O49"/>
    <mergeCell ref="B46:P46"/>
    <mergeCell ref="B48:P48"/>
    <mergeCell ref="Q49:Q50"/>
    <mergeCell ref="D207:D208"/>
    <mergeCell ref="E207:E208"/>
    <mergeCell ref="F207:F208"/>
    <mergeCell ref="K151:K152"/>
    <mergeCell ref="L151:M151"/>
    <mergeCell ref="P151:P152"/>
    <mergeCell ref="P207:P208"/>
    <mergeCell ref="N151:O151"/>
    <mergeCell ref="N207:O207"/>
    <mergeCell ref="A251:H251"/>
    <mergeCell ref="B124:P124"/>
    <mergeCell ref="N80:O80"/>
    <mergeCell ref="N102:O102"/>
    <mergeCell ref="N108:O108"/>
    <mergeCell ref="N117:O117"/>
    <mergeCell ref="K108:K109"/>
    <mergeCell ref="L108:M108"/>
    <mergeCell ref="P108:P109"/>
    <mergeCell ref="I117:J117"/>
    <mergeCell ref="K117:K118"/>
    <mergeCell ref="L117:M117"/>
    <mergeCell ref="P117:P118"/>
    <mergeCell ref="N233:O233"/>
    <mergeCell ref="B132:P132"/>
    <mergeCell ref="B135:P135"/>
    <mergeCell ref="B140:P140"/>
    <mergeCell ref="B143:P143"/>
    <mergeCell ref="B147:P147"/>
    <mergeCell ref="B150:P150"/>
    <mergeCell ref="B206:P206"/>
    <mergeCell ref="B232:P232"/>
    <mergeCell ref="B207:B208"/>
    <mergeCell ref="C207:C208"/>
    <mergeCell ref="Q207:Q208"/>
    <mergeCell ref="Q233:Q234"/>
    <mergeCell ref="Q64:Q65"/>
    <mergeCell ref="Q72:Q73"/>
    <mergeCell ref="Q80:Q81"/>
    <mergeCell ref="Q102:Q103"/>
    <mergeCell ref="Q108:Q109"/>
    <mergeCell ref="Q117:Q118"/>
    <mergeCell ref="Q125:Q126"/>
    <mergeCell ref="Q133:Q134"/>
    <mergeCell ref="Q151:Q152"/>
  </mergeCells>
  <phoneticPr fontId="4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82636-79C8-4305-869F-26F675829737}">
  <dimension ref="A1:R586"/>
  <sheetViews>
    <sheetView zoomScale="80" zoomScaleNormal="80" workbookViewId="0">
      <selection activeCell="K15" sqref="K15"/>
    </sheetView>
  </sheetViews>
  <sheetFormatPr defaultColWidth="8.6640625" defaultRowHeight="13.2"/>
  <cols>
    <col min="1" max="1" width="13.33203125" style="31" customWidth="1"/>
    <col min="2" max="2" width="22" style="31" customWidth="1"/>
    <col min="3" max="3" width="25.44140625" style="31" customWidth="1"/>
    <col min="4" max="6" width="8.6640625" style="31" customWidth="1"/>
    <col min="7" max="7" width="14.44140625" style="31" customWidth="1"/>
    <col min="8" max="8" width="16.6640625" style="31" customWidth="1"/>
    <col min="9" max="9" width="13.33203125" style="31" customWidth="1"/>
    <col min="10" max="10" width="11.6640625" style="31" customWidth="1"/>
    <col min="11" max="11" width="13.44140625" style="31" customWidth="1"/>
    <col min="12" max="15" width="13.5546875" style="31" customWidth="1"/>
    <col min="16" max="16" width="14.33203125" style="31" customWidth="1"/>
    <col min="17" max="17" width="12.21875" style="31" customWidth="1"/>
    <col min="18" max="18" width="15.44140625" style="31" customWidth="1"/>
    <col min="19" max="16383" width="8.6640625" style="31"/>
    <col min="16384" max="16384" width="9.109375" style="31" customWidth="1"/>
  </cols>
  <sheetData>
    <row r="1" spans="1:6" ht="21">
      <c r="A1" s="29" t="s">
        <v>338</v>
      </c>
      <c r="B1" s="30"/>
      <c r="C1" s="30"/>
      <c r="E1" s="32"/>
    </row>
    <row r="2" spans="1:6" ht="15.6">
      <c r="A2" s="34" t="s">
        <v>1808</v>
      </c>
      <c r="B2" s="30"/>
      <c r="C2" s="30"/>
      <c r="E2" s="32"/>
    </row>
    <row r="3" spans="1:6">
      <c r="A3" s="30"/>
      <c r="B3" s="30"/>
      <c r="C3" s="30"/>
      <c r="E3" s="32"/>
    </row>
    <row r="4" spans="1:6">
      <c r="A4" s="31" t="s">
        <v>340</v>
      </c>
      <c r="B4" s="30"/>
      <c r="C4" s="30"/>
      <c r="D4" s="30"/>
      <c r="F4" s="32"/>
    </row>
    <row r="5" spans="1:6">
      <c r="A5" s="31" t="s">
        <v>341</v>
      </c>
      <c r="B5" s="30"/>
      <c r="C5" s="30"/>
      <c r="D5" s="30"/>
      <c r="F5" s="32"/>
    </row>
    <row r="6" spans="1:6">
      <c r="A6" s="31" t="s">
        <v>342</v>
      </c>
      <c r="B6" s="30"/>
      <c r="C6" s="30"/>
      <c r="D6" s="30"/>
      <c r="F6" s="32"/>
    </row>
    <row r="7" spans="1:6">
      <c r="A7" s="267" t="s">
        <v>343</v>
      </c>
      <c r="B7" s="268"/>
      <c r="C7" s="267"/>
      <c r="D7" s="267"/>
      <c r="E7" s="267"/>
      <c r="F7" s="267"/>
    </row>
    <row r="8" spans="1:6">
      <c r="A8" s="30"/>
      <c r="B8" s="30"/>
      <c r="C8" s="30"/>
      <c r="E8" s="32"/>
    </row>
    <row r="9" spans="1:6" ht="14.4">
      <c r="A9" s="35" t="s">
        <v>344</v>
      </c>
      <c r="B9" s="30"/>
      <c r="C9" s="30"/>
      <c r="E9" s="32"/>
    </row>
    <row r="10" spans="1:6" ht="14.4">
      <c r="A10" s="36" t="s">
        <v>345</v>
      </c>
      <c r="B10" s="30"/>
      <c r="C10" s="30"/>
      <c r="E10" s="32"/>
    </row>
    <row r="11" spans="1:6" ht="14.4">
      <c r="A11" s="31" t="s">
        <v>346</v>
      </c>
      <c r="B11" s="30"/>
      <c r="C11" s="30"/>
      <c r="E11" s="32"/>
    </row>
    <row r="12" spans="1:6" ht="14.4">
      <c r="A12" s="31" t="s">
        <v>347</v>
      </c>
      <c r="B12" s="30"/>
      <c r="C12" s="30"/>
      <c r="E12" s="32"/>
    </row>
    <row r="13" spans="1:6" ht="14.4">
      <c r="A13" s="31" t="s">
        <v>348</v>
      </c>
      <c r="B13" s="30"/>
      <c r="C13" s="30"/>
      <c r="E13" s="32"/>
    </row>
    <row r="14" spans="1:6" ht="14.4">
      <c r="A14" s="31" t="s">
        <v>349</v>
      </c>
      <c r="B14" s="30"/>
      <c r="C14" s="30"/>
      <c r="E14" s="32"/>
    </row>
    <row r="15" spans="1:6" ht="14.4">
      <c r="A15" s="31" t="s">
        <v>350</v>
      </c>
      <c r="B15" s="30"/>
      <c r="C15" s="30"/>
      <c r="E15" s="32"/>
    </row>
    <row r="16" spans="1:6" ht="14.4">
      <c r="A16" s="31" t="s">
        <v>351</v>
      </c>
      <c r="B16" s="30"/>
      <c r="C16" s="30"/>
      <c r="E16" s="32"/>
    </row>
    <row r="17" spans="1:5" ht="14.4">
      <c r="A17" s="31" t="s">
        <v>352</v>
      </c>
      <c r="B17" s="30"/>
      <c r="C17" s="30"/>
      <c r="E17" s="32"/>
    </row>
    <row r="18" spans="1:5" ht="14.4">
      <c r="A18" s="31" t="s">
        <v>353</v>
      </c>
      <c r="B18" s="30"/>
      <c r="C18" s="30"/>
      <c r="E18" s="32"/>
    </row>
    <row r="19" spans="1:5" ht="14.4">
      <c r="A19" s="31" t="s">
        <v>354</v>
      </c>
      <c r="B19" s="30"/>
      <c r="C19" s="30"/>
      <c r="E19" s="32"/>
    </row>
    <row r="20" spans="1:5">
      <c r="A20" s="30"/>
      <c r="B20" s="30"/>
      <c r="C20" s="30"/>
      <c r="E20" s="32"/>
    </row>
    <row r="21" spans="1:5" ht="14.4">
      <c r="A21" s="36" t="s">
        <v>355</v>
      </c>
      <c r="B21" s="30"/>
      <c r="C21" s="30"/>
      <c r="E21" s="32"/>
    </row>
    <row r="22" spans="1:5" ht="14.4">
      <c r="A22" s="31" t="s">
        <v>356</v>
      </c>
      <c r="B22" s="30"/>
      <c r="C22" s="30"/>
      <c r="E22" s="32"/>
    </row>
    <row r="23" spans="1:5" ht="14.4">
      <c r="A23" s="31" t="s">
        <v>357</v>
      </c>
      <c r="B23" s="30"/>
      <c r="C23" s="30"/>
      <c r="E23" s="32"/>
    </row>
    <row r="24" spans="1:5" ht="14.4">
      <c r="A24" s="31" t="s">
        <v>358</v>
      </c>
      <c r="B24" s="30"/>
      <c r="C24" s="30"/>
      <c r="E24" s="32"/>
    </row>
    <row r="25" spans="1:5" ht="14.4">
      <c r="A25" s="31" t="s">
        <v>359</v>
      </c>
      <c r="B25" s="30"/>
      <c r="C25" s="30"/>
      <c r="E25" s="32"/>
    </row>
    <row r="26" spans="1:5" ht="14.4">
      <c r="A26" s="31" t="s">
        <v>360</v>
      </c>
      <c r="B26" s="30"/>
      <c r="C26" s="30"/>
      <c r="E26" s="32"/>
    </row>
    <row r="27" spans="1:5" ht="14.4">
      <c r="A27" s="37" t="s">
        <v>361</v>
      </c>
      <c r="B27" s="30"/>
      <c r="C27" s="30"/>
      <c r="E27" s="32"/>
    </row>
    <row r="28" spans="1:5" ht="14.4">
      <c r="A28" s="31" t="s">
        <v>362</v>
      </c>
      <c r="B28" s="30"/>
      <c r="C28" s="30"/>
      <c r="E28" s="32"/>
    </row>
    <row r="29" spans="1:5" ht="14.4">
      <c r="A29" s="31" t="s">
        <v>363</v>
      </c>
      <c r="B29" s="30"/>
      <c r="C29" s="30"/>
      <c r="E29" s="32"/>
    </row>
    <row r="30" spans="1:5">
      <c r="A30" s="30"/>
      <c r="B30" s="30"/>
      <c r="C30" s="30"/>
      <c r="E30" s="32"/>
    </row>
    <row r="31" spans="1:5" ht="14.4">
      <c r="A31" s="36" t="s">
        <v>364</v>
      </c>
      <c r="B31" s="30"/>
      <c r="C31" s="30"/>
      <c r="E31" s="32"/>
    </row>
    <row r="32" spans="1:5" ht="14.4">
      <c r="A32" s="37" t="s">
        <v>365</v>
      </c>
      <c r="B32" s="30"/>
      <c r="C32" s="30"/>
      <c r="E32" s="32"/>
    </row>
    <row r="33" spans="1:18" ht="14.4">
      <c r="A33" s="37" t="s">
        <v>366</v>
      </c>
      <c r="B33" s="30"/>
      <c r="C33" s="30"/>
      <c r="E33" s="32"/>
    </row>
    <row r="34" spans="1:18" ht="14.4">
      <c r="A34" s="37" t="s">
        <v>367</v>
      </c>
      <c r="B34" s="30"/>
      <c r="C34" s="30"/>
      <c r="E34" s="32"/>
    </row>
    <row r="35" spans="1:18" ht="14.4">
      <c r="A35" s="37" t="s">
        <v>368</v>
      </c>
      <c r="B35" s="30"/>
      <c r="C35" s="30"/>
      <c r="E35" s="32"/>
    </row>
    <row r="36" spans="1:18" ht="14.4">
      <c r="A36" s="37"/>
      <c r="B36" s="30"/>
      <c r="C36" s="30"/>
      <c r="E36" s="32"/>
    </row>
    <row r="37" spans="1:18" ht="14.4">
      <c r="A37" s="38" t="s">
        <v>369</v>
      </c>
      <c r="B37" s="30"/>
      <c r="C37" s="30"/>
      <c r="E37" s="32"/>
    </row>
    <row r="38" spans="1:18" ht="14.4">
      <c r="A38" s="191" t="s">
        <v>370</v>
      </c>
      <c r="B38" s="30"/>
      <c r="C38" s="30"/>
      <c r="E38" s="32"/>
    </row>
    <row r="39" spans="1:18" ht="14.4">
      <c r="A39" s="31" t="s">
        <v>371</v>
      </c>
      <c r="B39" s="30"/>
      <c r="C39" s="30"/>
      <c r="E39" s="32"/>
    </row>
    <row r="40" spans="1:18" ht="14.4">
      <c r="A40" s="191" t="s">
        <v>372</v>
      </c>
      <c r="B40" s="30"/>
      <c r="C40" s="30"/>
      <c r="E40" s="32"/>
    </row>
    <row r="41" spans="1:18" ht="14.4">
      <c r="A41" s="37"/>
      <c r="B41" s="30"/>
      <c r="C41" s="30"/>
      <c r="E41" s="32"/>
    </row>
    <row r="42" spans="1:18" ht="14.4">
      <c r="A42" s="37"/>
      <c r="B42" s="30"/>
      <c r="C42" s="30"/>
      <c r="E42" s="32"/>
    </row>
    <row r="43" spans="1:18" ht="18">
      <c r="A43" s="40"/>
      <c r="B43" s="41"/>
      <c r="C43" s="41"/>
      <c r="D43" s="42"/>
      <c r="E43" s="43"/>
    </row>
    <row r="45" spans="1:18" ht="34.799999999999997" customHeight="1">
      <c r="A45" s="269" t="s">
        <v>4</v>
      </c>
      <c r="B45" s="265" t="s">
        <v>5</v>
      </c>
      <c r="C45" s="265" t="s">
        <v>6</v>
      </c>
      <c r="D45" s="265" t="s">
        <v>7</v>
      </c>
      <c r="E45" s="265" t="s">
        <v>8</v>
      </c>
      <c r="F45" s="265" t="s">
        <v>9</v>
      </c>
      <c r="G45" s="273" t="s">
        <v>10</v>
      </c>
      <c r="H45" s="273" t="s">
        <v>374</v>
      </c>
      <c r="I45" s="259" t="s">
        <v>12</v>
      </c>
      <c r="J45" s="259"/>
      <c r="K45" s="259" t="s">
        <v>375</v>
      </c>
      <c r="L45" s="259" t="s">
        <v>14</v>
      </c>
      <c r="M45" s="259"/>
      <c r="N45" s="259" t="s">
        <v>1766</v>
      </c>
      <c r="O45" s="259"/>
      <c r="P45" s="256" t="s">
        <v>426</v>
      </c>
      <c r="Q45" s="259" t="s">
        <v>1765</v>
      </c>
      <c r="R45" s="259"/>
    </row>
    <row r="46" spans="1:18" ht="31.2" customHeight="1">
      <c r="A46" s="270"/>
      <c r="B46" s="266"/>
      <c r="C46" s="266"/>
      <c r="D46" s="266"/>
      <c r="E46" s="266"/>
      <c r="F46" s="266"/>
      <c r="G46" s="273"/>
      <c r="H46" s="273"/>
      <c r="I46" s="54" t="s">
        <v>20</v>
      </c>
      <c r="J46" s="54" t="s">
        <v>21</v>
      </c>
      <c r="K46" s="259"/>
      <c r="L46" s="54" t="s">
        <v>20</v>
      </c>
      <c r="M46" s="54" t="s">
        <v>21</v>
      </c>
      <c r="N46" s="54" t="s">
        <v>20</v>
      </c>
      <c r="O46" s="54" t="s">
        <v>21</v>
      </c>
      <c r="P46" s="256"/>
      <c r="Q46" s="54" t="s">
        <v>20</v>
      </c>
      <c r="R46" s="54" t="s">
        <v>21</v>
      </c>
    </row>
    <row r="47" spans="1:18" ht="24">
      <c r="A47" s="2" t="s">
        <v>124</v>
      </c>
      <c r="B47" s="3" t="s">
        <v>125</v>
      </c>
      <c r="C47" s="5" t="s">
        <v>40</v>
      </c>
      <c r="D47" s="5" t="s">
        <v>126</v>
      </c>
      <c r="E47" s="5" t="s">
        <v>27</v>
      </c>
      <c r="F47" s="5" t="s">
        <v>41</v>
      </c>
      <c r="G47" s="4" t="s">
        <v>42</v>
      </c>
      <c r="H47" s="5" t="s">
        <v>43</v>
      </c>
      <c r="I47" s="6">
        <v>16</v>
      </c>
      <c r="J47" s="6">
        <f t="shared" ref="J47:J110" si="0">ROUND(I47*1.22,2)</f>
        <v>19.52</v>
      </c>
      <c r="K47" s="7">
        <v>0.3</v>
      </c>
      <c r="L47" s="8">
        <f t="shared" ref="L47:L110" si="1">ROUND(I47*(1-K47),2)</f>
        <v>11.2</v>
      </c>
      <c r="M47" s="8">
        <f t="shared" ref="M47:M110" si="2">ROUND(L47*1.22,2)</f>
        <v>13.66</v>
      </c>
      <c r="N47" s="8">
        <f t="shared" ref="N47:O49" si="3">L47</f>
        <v>11.2</v>
      </c>
      <c r="O47" s="8">
        <f t="shared" si="3"/>
        <v>13.66</v>
      </c>
      <c r="P47" s="71"/>
      <c r="Q47" s="6">
        <f>L47*P47</f>
        <v>0</v>
      </c>
      <c r="R47" s="6">
        <f>Q47*1.22</f>
        <v>0</v>
      </c>
    </row>
    <row r="48" spans="1:18" ht="24">
      <c r="A48" s="2" t="s">
        <v>124</v>
      </c>
      <c r="B48" s="3" t="s">
        <v>125</v>
      </c>
      <c r="C48" s="5" t="s">
        <v>40</v>
      </c>
      <c r="D48" s="5" t="s">
        <v>126</v>
      </c>
      <c r="E48" s="5" t="s">
        <v>27</v>
      </c>
      <c r="F48" s="5" t="s">
        <v>377</v>
      </c>
      <c r="G48" s="4" t="s">
        <v>378</v>
      </c>
      <c r="H48" s="5" t="s">
        <v>43</v>
      </c>
      <c r="I48" s="6">
        <v>32</v>
      </c>
      <c r="J48" s="6">
        <f t="shared" si="0"/>
        <v>39.04</v>
      </c>
      <c r="K48" s="7">
        <v>0.3</v>
      </c>
      <c r="L48" s="8">
        <f t="shared" si="1"/>
        <v>22.4</v>
      </c>
      <c r="M48" s="8">
        <f t="shared" si="2"/>
        <v>27.33</v>
      </c>
      <c r="N48" s="8">
        <f t="shared" si="3"/>
        <v>22.4</v>
      </c>
      <c r="O48" s="8">
        <f t="shared" si="3"/>
        <v>27.33</v>
      </c>
      <c r="P48" s="71"/>
      <c r="Q48" s="6">
        <f>L48*P48</f>
        <v>0</v>
      </c>
      <c r="R48" s="6">
        <f t="shared" ref="R48:R111" si="4">Q48*1.22</f>
        <v>0</v>
      </c>
    </row>
    <row r="49" spans="1:18" ht="24">
      <c r="A49" s="2" t="s">
        <v>124</v>
      </c>
      <c r="B49" s="3" t="s">
        <v>125</v>
      </c>
      <c r="C49" s="5" t="s">
        <v>40</v>
      </c>
      <c r="D49" s="5" t="s">
        <v>126</v>
      </c>
      <c r="E49" s="5" t="s">
        <v>27</v>
      </c>
      <c r="F49" s="5" t="s">
        <v>379</v>
      </c>
      <c r="G49" s="4" t="s">
        <v>380</v>
      </c>
      <c r="H49" s="5" t="s">
        <v>43</v>
      </c>
      <c r="I49" s="6">
        <v>48</v>
      </c>
      <c r="J49" s="6">
        <f t="shared" si="0"/>
        <v>58.56</v>
      </c>
      <c r="K49" s="7">
        <v>0.3</v>
      </c>
      <c r="L49" s="8">
        <f t="shared" si="1"/>
        <v>33.6</v>
      </c>
      <c r="M49" s="8">
        <f t="shared" si="2"/>
        <v>40.99</v>
      </c>
      <c r="N49" s="8">
        <f t="shared" si="3"/>
        <v>33.6</v>
      </c>
      <c r="O49" s="8">
        <f t="shared" si="3"/>
        <v>40.99</v>
      </c>
      <c r="P49" s="71"/>
      <c r="Q49" s="6">
        <f>L49*P49</f>
        <v>0</v>
      </c>
      <c r="R49" s="6">
        <f t="shared" si="4"/>
        <v>0</v>
      </c>
    </row>
    <row r="50" spans="1:18" ht="24">
      <c r="A50" s="2" t="s">
        <v>278</v>
      </c>
      <c r="B50" s="3" t="s">
        <v>279</v>
      </c>
      <c r="C50" s="5" t="s">
        <v>280</v>
      </c>
      <c r="D50" s="5" t="s">
        <v>126</v>
      </c>
      <c r="E50" s="5" t="s">
        <v>27</v>
      </c>
      <c r="F50" s="5" t="s">
        <v>28</v>
      </c>
      <c r="G50" s="4" t="s">
        <v>29</v>
      </c>
      <c r="H50" s="5" t="s">
        <v>30</v>
      </c>
      <c r="I50" s="6">
        <v>84.33</v>
      </c>
      <c r="J50" s="6">
        <f t="shared" si="0"/>
        <v>102.88</v>
      </c>
      <c r="K50" s="7">
        <v>0</v>
      </c>
      <c r="L50" s="8">
        <f t="shared" si="1"/>
        <v>84.33</v>
      </c>
      <c r="M50" s="8">
        <f t="shared" si="2"/>
        <v>102.88</v>
      </c>
      <c r="N50" s="8">
        <f>L50*12</f>
        <v>1011.96</v>
      </c>
      <c r="O50" s="8">
        <f>M50*12</f>
        <v>1234.56</v>
      </c>
      <c r="P50" s="71"/>
      <c r="Q50" s="6">
        <f>N50*P50</f>
        <v>0</v>
      </c>
      <c r="R50" s="6">
        <f t="shared" si="4"/>
        <v>0</v>
      </c>
    </row>
    <row r="51" spans="1:18" ht="24">
      <c r="A51" s="2" t="s">
        <v>215</v>
      </c>
      <c r="B51" s="3" t="s">
        <v>216</v>
      </c>
      <c r="C51" s="5" t="s">
        <v>40</v>
      </c>
      <c r="D51" s="5" t="s">
        <v>126</v>
      </c>
      <c r="E51" s="5" t="s">
        <v>27</v>
      </c>
      <c r="F51" s="5" t="s">
        <v>41</v>
      </c>
      <c r="G51" s="4" t="s">
        <v>42</v>
      </c>
      <c r="H51" s="5" t="s">
        <v>43</v>
      </c>
      <c r="I51" s="6">
        <v>74</v>
      </c>
      <c r="J51" s="6">
        <f t="shared" si="0"/>
        <v>90.28</v>
      </c>
      <c r="K51" s="7">
        <v>0.3</v>
      </c>
      <c r="L51" s="8">
        <f t="shared" si="1"/>
        <v>51.8</v>
      </c>
      <c r="M51" s="8">
        <f t="shared" si="2"/>
        <v>63.2</v>
      </c>
      <c r="N51" s="8">
        <f t="shared" ref="N51:N82" si="5">L51</f>
        <v>51.8</v>
      </c>
      <c r="O51" s="8">
        <f t="shared" ref="O51:O82" si="6">M51</f>
        <v>63.2</v>
      </c>
      <c r="P51" s="71"/>
      <c r="Q51" s="6">
        <f t="shared" ref="Q51:Q82" si="7">L51*P51</f>
        <v>0</v>
      </c>
      <c r="R51" s="6">
        <f t="shared" si="4"/>
        <v>0</v>
      </c>
    </row>
    <row r="52" spans="1:18" ht="24">
      <c r="A52" s="2" t="s">
        <v>215</v>
      </c>
      <c r="B52" s="3" t="s">
        <v>216</v>
      </c>
      <c r="C52" s="5" t="s">
        <v>40</v>
      </c>
      <c r="D52" s="5" t="s">
        <v>126</v>
      </c>
      <c r="E52" s="5" t="s">
        <v>27</v>
      </c>
      <c r="F52" s="5" t="s">
        <v>377</v>
      </c>
      <c r="G52" s="4" t="s">
        <v>378</v>
      </c>
      <c r="H52" s="5" t="s">
        <v>43</v>
      </c>
      <c r="I52" s="6">
        <v>148</v>
      </c>
      <c r="J52" s="6">
        <f t="shared" si="0"/>
        <v>180.56</v>
      </c>
      <c r="K52" s="7">
        <v>0.3</v>
      </c>
      <c r="L52" s="8">
        <f t="shared" si="1"/>
        <v>103.6</v>
      </c>
      <c r="M52" s="8">
        <f t="shared" si="2"/>
        <v>126.39</v>
      </c>
      <c r="N52" s="8">
        <f t="shared" si="5"/>
        <v>103.6</v>
      </c>
      <c r="O52" s="8">
        <f t="shared" si="6"/>
        <v>126.39</v>
      </c>
      <c r="P52" s="71"/>
      <c r="Q52" s="6">
        <f t="shared" si="7"/>
        <v>0</v>
      </c>
      <c r="R52" s="6">
        <f t="shared" si="4"/>
        <v>0</v>
      </c>
    </row>
    <row r="53" spans="1:18" ht="24">
      <c r="A53" s="2" t="s">
        <v>215</v>
      </c>
      <c r="B53" s="3" t="s">
        <v>216</v>
      </c>
      <c r="C53" s="5" t="s">
        <v>40</v>
      </c>
      <c r="D53" s="5" t="s">
        <v>126</v>
      </c>
      <c r="E53" s="5" t="s">
        <v>27</v>
      </c>
      <c r="F53" s="5" t="s">
        <v>379</v>
      </c>
      <c r="G53" s="4" t="s">
        <v>380</v>
      </c>
      <c r="H53" s="5" t="s">
        <v>43</v>
      </c>
      <c r="I53" s="6">
        <v>222</v>
      </c>
      <c r="J53" s="6">
        <f t="shared" si="0"/>
        <v>270.83999999999997</v>
      </c>
      <c r="K53" s="7">
        <v>0.3</v>
      </c>
      <c r="L53" s="8">
        <f t="shared" si="1"/>
        <v>155.4</v>
      </c>
      <c r="M53" s="8">
        <f t="shared" si="2"/>
        <v>189.59</v>
      </c>
      <c r="N53" s="8">
        <f t="shared" si="5"/>
        <v>155.4</v>
      </c>
      <c r="O53" s="8">
        <f t="shared" si="6"/>
        <v>189.59</v>
      </c>
      <c r="P53" s="71"/>
      <c r="Q53" s="6">
        <f t="shared" si="7"/>
        <v>0</v>
      </c>
      <c r="R53" s="6">
        <f t="shared" si="4"/>
        <v>0</v>
      </c>
    </row>
    <row r="54" spans="1:18" ht="24">
      <c r="A54" s="2" t="s">
        <v>217</v>
      </c>
      <c r="B54" s="3" t="s">
        <v>218</v>
      </c>
      <c r="C54" s="5" t="s">
        <v>40</v>
      </c>
      <c r="D54" s="5" t="s">
        <v>126</v>
      </c>
      <c r="E54" s="5" t="s">
        <v>27</v>
      </c>
      <c r="F54" s="5" t="s">
        <v>41</v>
      </c>
      <c r="G54" s="4" t="s">
        <v>42</v>
      </c>
      <c r="H54" s="5" t="s">
        <v>43</v>
      </c>
      <c r="I54" s="6">
        <v>85</v>
      </c>
      <c r="J54" s="6">
        <f t="shared" si="0"/>
        <v>103.7</v>
      </c>
      <c r="K54" s="7">
        <v>0.3</v>
      </c>
      <c r="L54" s="8">
        <f t="shared" si="1"/>
        <v>59.5</v>
      </c>
      <c r="M54" s="8">
        <f t="shared" si="2"/>
        <v>72.59</v>
      </c>
      <c r="N54" s="8">
        <f t="shared" si="5"/>
        <v>59.5</v>
      </c>
      <c r="O54" s="8">
        <f t="shared" si="6"/>
        <v>72.59</v>
      </c>
      <c r="P54" s="71"/>
      <c r="Q54" s="6">
        <f t="shared" si="7"/>
        <v>0</v>
      </c>
      <c r="R54" s="6">
        <f t="shared" si="4"/>
        <v>0</v>
      </c>
    </row>
    <row r="55" spans="1:18" ht="24">
      <c r="A55" s="2" t="s">
        <v>217</v>
      </c>
      <c r="B55" s="3" t="s">
        <v>218</v>
      </c>
      <c r="C55" s="5" t="s">
        <v>40</v>
      </c>
      <c r="D55" s="5" t="s">
        <v>126</v>
      </c>
      <c r="E55" s="5" t="s">
        <v>27</v>
      </c>
      <c r="F55" s="5" t="s">
        <v>377</v>
      </c>
      <c r="G55" s="4" t="s">
        <v>378</v>
      </c>
      <c r="H55" s="5" t="s">
        <v>43</v>
      </c>
      <c r="I55" s="6">
        <v>170</v>
      </c>
      <c r="J55" s="6">
        <f t="shared" si="0"/>
        <v>207.4</v>
      </c>
      <c r="K55" s="7">
        <v>0.3</v>
      </c>
      <c r="L55" s="8">
        <f t="shared" si="1"/>
        <v>119</v>
      </c>
      <c r="M55" s="8">
        <f t="shared" si="2"/>
        <v>145.18</v>
      </c>
      <c r="N55" s="8">
        <f t="shared" si="5"/>
        <v>119</v>
      </c>
      <c r="O55" s="8">
        <f t="shared" si="6"/>
        <v>145.18</v>
      </c>
      <c r="P55" s="71"/>
      <c r="Q55" s="6">
        <f t="shared" si="7"/>
        <v>0</v>
      </c>
      <c r="R55" s="6">
        <f t="shared" si="4"/>
        <v>0</v>
      </c>
    </row>
    <row r="56" spans="1:18" ht="24">
      <c r="A56" s="2" t="s">
        <v>217</v>
      </c>
      <c r="B56" s="3" t="s">
        <v>218</v>
      </c>
      <c r="C56" s="5" t="s">
        <v>40</v>
      </c>
      <c r="D56" s="5" t="s">
        <v>126</v>
      </c>
      <c r="E56" s="5" t="s">
        <v>27</v>
      </c>
      <c r="F56" s="5" t="s">
        <v>379</v>
      </c>
      <c r="G56" s="4" t="s">
        <v>380</v>
      </c>
      <c r="H56" s="5" t="s">
        <v>43</v>
      </c>
      <c r="I56" s="6">
        <v>255</v>
      </c>
      <c r="J56" s="6">
        <f t="shared" si="0"/>
        <v>311.10000000000002</v>
      </c>
      <c r="K56" s="7">
        <v>0.3</v>
      </c>
      <c r="L56" s="8">
        <f t="shared" si="1"/>
        <v>178.5</v>
      </c>
      <c r="M56" s="8">
        <f t="shared" si="2"/>
        <v>217.77</v>
      </c>
      <c r="N56" s="8">
        <f t="shared" si="5"/>
        <v>178.5</v>
      </c>
      <c r="O56" s="8">
        <f t="shared" si="6"/>
        <v>217.77</v>
      </c>
      <c r="P56" s="71"/>
      <c r="Q56" s="6">
        <f t="shared" si="7"/>
        <v>0</v>
      </c>
      <c r="R56" s="6">
        <f t="shared" si="4"/>
        <v>0</v>
      </c>
    </row>
    <row r="57" spans="1:18" ht="24">
      <c r="A57" s="2" t="s">
        <v>127</v>
      </c>
      <c r="B57" s="3" t="s">
        <v>128</v>
      </c>
      <c r="C57" s="5" t="s">
        <v>40</v>
      </c>
      <c r="D57" s="5" t="s">
        <v>126</v>
      </c>
      <c r="E57" s="5" t="s">
        <v>27</v>
      </c>
      <c r="F57" s="5" t="s">
        <v>41</v>
      </c>
      <c r="G57" s="4" t="s">
        <v>42</v>
      </c>
      <c r="H57" s="5" t="s">
        <v>43</v>
      </c>
      <c r="I57" s="6">
        <v>4890</v>
      </c>
      <c r="J57" s="6">
        <f t="shared" si="0"/>
        <v>5965.8</v>
      </c>
      <c r="K57" s="7">
        <v>0.3</v>
      </c>
      <c r="L57" s="8">
        <f t="shared" si="1"/>
        <v>3423</v>
      </c>
      <c r="M57" s="8">
        <f t="shared" si="2"/>
        <v>4176.0600000000004</v>
      </c>
      <c r="N57" s="8">
        <f t="shared" si="5"/>
        <v>3423</v>
      </c>
      <c r="O57" s="8">
        <f t="shared" si="6"/>
        <v>4176.0600000000004</v>
      </c>
      <c r="P57" s="71"/>
      <c r="Q57" s="6">
        <f t="shared" si="7"/>
        <v>0</v>
      </c>
      <c r="R57" s="6">
        <f t="shared" si="4"/>
        <v>0</v>
      </c>
    </row>
    <row r="58" spans="1:18" ht="24">
      <c r="A58" s="2" t="s">
        <v>127</v>
      </c>
      <c r="B58" s="3" t="s">
        <v>128</v>
      </c>
      <c r="C58" s="5" t="s">
        <v>40</v>
      </c>
      <c r="D58" s="5" t="s">
        <v>126</v>
      </c>
      <c r="E58" s="5" t="s">
        <v>27</v>
      </c>
      <c r="F58" s="5" t="s">
        <v>377</v>
      </c>
      <c r="G58" s="4" t="s">
        <v>378</v>
      </c>
      <c r="H58" s="5" t="s">
        <v>43</v>
      </c>
      <c r="I58" s="6">
        <v>9780</v>
      </c>
      <c r="J58" s="6">
        <f t="shared" si="0"/>
        <v>11931.6</v>
      </c>
      <c r="K58" s="7">
        <v>0.3</v>
      </c>
      <c r="L58" s="8">
        <f t="shared" si="1"/>
        <v>6846</v>
      </c>
      <c r="M58" s="8">
        <f t="shared" si="2"/>
        <v>8352.1200000000008</v>
      </c>
      <c r="N58" s="8">
        <f t="shared" si="5"/>
        <v>6846</v>
      </c>
      <c r="O58" s="8">
        <f t="shared" si="6"/>
        <v>8352.1200000000008</v>
      </c>
      <c r="P58" s="71"/>
      <c r="Q58" s="6">
        <f t="shared" si="7"/>
        <v>0</v>
      </c>
      <c r="R58" s="6">
        <f t="shared" si="4"/>
        <v>0</v>
      </c>
    </row>
    <row r="59" spans="1:18" ht="24">
      <c r="A59" s="2" t="s">
        <v>127</v>
      </c>
      <c r="B59" s="3" t="s">
        <v>128</v>
      </c>
      <c r="C59" s="5" t="s">
        <v>40</v>
      </c>
      <c r="D59" s="5" t="s">
        <v>126</v>
      </c>
      <c r="E59" s="5" t="s">
        <v>27</v>
      </c>
      <c r="F59" s="5" t="s">
        <v>379</v>
      </c>
      <c r="G59" s="4" t="s">
        <v>380</v>
      </c>
      <c r="H59" s="5" t="s">
        <v>43</v>
      </c>
      <c r="I59" s="6">
        <v>14670</v>
      </c>
      <c r="J59" s="6">
        <f t="shared" si="0"/>
        <v>17897.400000000001</v>
      </c>
      <c r="K59" s="7">
        <v>0.3</v>
      </c>
      <c r="L59" s="8">
        <f t="shared" si="1"/>
        <v>10269</v>
      </c>
      <c r="M59" s="8">
        <f t="shared" si="2"/>
        <v>12528.18</v>
      </c>
      <c r="N59" s="8">
        <f t="shared" si="5"/>
        <v>10269</v>
      </c>
      <c r="O59" s="8">
        <f t="shared" si="6"/>
        <v>12528.18</v>
      </c>
      <c r="P59" s="71"/>
      <c r="Q59" s="6">
        <f t="shared" si="7"/>
        <v>0</v>
      </c>
      <c r="R59" s="6">
        <f t="shared" si="4"/>
        <v>0</v>
      </c>
    </row>
    <row r="60" spans="1:18" ht="24">
      <c r="A60" s="2" t="s">
        <v>224</v>
      </c>
      <c r="B60" s="3" t="s">
        <v>225</v>
      </c>
      <c r="C60" s="5" t="s">
        <v>40</v>
      </c>
      <c r="D60" s="5" t="s">
        <v>126</v>
      </c>
      <c r="E60" s="5" t="s">
        <v>27</v>
      </c>
      <c r="F60" s="5" t="s">
        <v>41</v>
      </c>
      <c r="G60" s="4" t="s">
        <v>42</v>
      </c>
      <c r="H60" s="5" t="s">
        <v>90</v>
      </c>
      <c r="I60" s="6">
        <v>5045</v>
      </c>
      <c r="J60" s="6">
        <f t="shared" si="0"/>
        <v>6154.9</v>
      </c>
      <c r="K60" s="7">
        <v>0.3</v>
      </c>
      <c r="L60" s="8">
        <f t="shared" si="1"/>
        <v>3531.5</v>
      </c>
      <c r="M60" s="8">
        <f t="shared" si="2"/>
        <v>4308.43</v>
      </c>
      <c r="N60" s="8">
        <f t="shared" si="5"/>
        <v>3531.5</v>
      </c>
      <c r="O60" s="8">
        <f t="shared" si="6"/>
        <v>4308.43</v>
      </c>
      <c r="P60" s="71"/>
      <c r="Q60" s="6">
        <f t="shared" si="7"/>
        <v>0</v>
      </c>
      <c r="R60" s="6">
        <f t="shared" si="4"/>
        <v>0</v>
      </c>
    </row>
    <row r="61" spans="1:18" ht="24">
      <c r="A61" s="2" t="s">
        <v>224</v>
      </c>
      <c r="B61" s="3" t="s">
        <v>225</v>
      </c>
      <c r="C61" s="5" t="s">
        <v>40</v>
      </c>
      <c r="D61" s="5" t="s">
        <v>126</v>
      </c>
      <c r="E61" s="5" t="s">
        <v>27</v>
      </c>
      <c r="F61" s="5" t="s">
        <v>41</v>
      </c>
      <c r="G61" s="4" t="s">
        <v>381</v>
      </c>
      <c r="H61" s="5" t="s">
        <v>90</v>
      </c>
      <c r="I61" s="6">
        <v>5045</v>
      </c>
      <c r="J61" s="6">
        <f t="shared" si="0"/>
        <v>6154.9</v>
      </c>
      <c r="K61" s="7">
        <v>0.3</v>
      </c>
      <c r="L61" s="8">
        <f t="shared" si="1"/>
        <v>3531.5</v>
      </c>
      <c r="M61" s="8">
        <f t="shared" si="2"/>
        <v>4308.43</v>
      </c>
      <c r="N61" s="8">
        <f t="shared" si="5"/>
        <v>3531.5</v>
      </c>
      <c r="O61" s="8">
        <f t="shared" si="6"/>
        <v>4308.43</v>
      </c>
      <c r="P61" s="71"/>
      <c r="Q61" s="6">
        <f t="shared" si="7"/>
        <v>0</v>
      </c>
      <c r="R61" s="6">
        <f t="shared" si="4"/>
        <v>0</v>
      </c>
    </row>
    <row r="62" spans="1:18" ht="24">
      <c r="A62" s="2" t="s">
        <v>224</v>
      </c>
      <c r="B62" s="3" t="s">
        <v>225</v>
      </c>
      <c r="C62" s="5" t="s">
        <v>40</v>
      </c>
      <c r="D62" s="5" t="s">
        <v>126</v>
      </c>
      <c r="E62" s="5" t="s">
        <v>27</v>
      </c>
      <c r="F62" s="5" t="s">
        <v>377</v>
      </c>
      <c r="G62" s="4" t="s">
        <v>378</v>
      </c>
      <c r="H62" s="5" t="s">
        <v>90</v>
      </c>
      <c r="I62" s="6">
        <v>6166</v>
      </c>
      <c r="J62" s="6">
        <f t="shared" si="0"/>
        <v>7522.52</v>
      </c>
      <c r="K62" s="7">
        <v>0.3</v>
      </c>
      <c r="L62" s="8">
        <f t="shared" si="1"/>
        <v>4316.2</v>
      </c>
      <c r="M62" s="8">
        <f t="shared" si="2"/>
        <v>5265.76</v>
      </c>
      <c r="N62" s="8">
        <f t="shared" si="5"/>
        <v>4316.2</v>
      </c>
      <c r="O62" s="8">
        <f t="shared" si="6"/>
        <v>5265.76</v>
      </c>
      <c r="P62" s="71"/>
      <c r="Q62" s="6">
        <f t="shared" si="7"/>
        <v>0</v>
      </c>
      <c r="R62" s="6">
        <f t="shared" si="4"/>
        <v>0</v>
      </c>
    </row>
    <row r="63" spans="1:18" ht="24">
      <c r="A63" s="2" t="s">
        <v>224</v>
      </c>
      <c r="B63" s="3" t="s">
        <v>225</v>
      </c>
      <c r="C63" s="5" t="s">
        <v>40</v>
      </c>
      <c r="D63" s="5" t="s">
        <v>126</v>
      </c>
      <c r="E63" s="5" t="s">
        <v>27</v>
      </c>
      <c r="F63" s="5" t="s">
        <v>377</v>
      </c>
      <c r="G63" s="4" t="s">
        <v>382</v>
      </c>
      <c r="H63" s="5" t="s">
        <v>90</v>
      </c>
      <c r="I63" s="6">
        <v>6166</v>
      </c>
      <c r="J63" s="6">
        <f t="shared" si="0"/>
        <v>7522.52</v>
      </c>
      <c r="K63" s="7">
        <v>0.3</v>
      </c>
      <c r="L63" s="8">
        <f t="shared" si="1"/>
        <v>4316.2</v>
      </c>
      <c r="M63" s="8">
        <f t="shared" si="2"/>
        <v>5265.76</v>
      </c>
      <c r="N63" s="8">
        <f t="shared" si="5"/>
        <v>4316.2</v>
      </c>
      <c r="O63" s="8">
        <f t="shared" si="6"/>
        <v>5265.76</v>
      </c>
      <c r="P63" s="71"/>
      <c r="Q63" s="6">
        <f t="shared" si="7"/>
        <v>0</v>
      </c>
      <c r="R63" s="6">
        <f t="shared" si="4"/>
        <v>0</v>
      </c>
    </row>
    <row r="64" spans="1:18" ht="24">
      <c r="A64" s="2" t="s">
        <v>224</v>
      </c>
      <c r="B64" s="3" t="s">
        <v>225</v>
      </c>
      <c r="C64" s="5" t="s">
        <v>40</v>
      </c>
      <c r="D64" s="5" t="s">
        <v>126</v>
      </c>
      <c r="E64" s="5" t="s">
        <v>27</v>
      </c>
      <c r="F64" s="5" t="s">
        <v>379</v>
      </c>
      <c r="G64" s="4" t="s">
        <v>380</v>
      </c>
      <c r="H64" s="5" t="s">
        <v>90</v>
      </c>
      <c r="I64" s="6">
        <v>7287</v>
      </c>
      <c r="J64" s="6">
        <f t="shared" si="0"/>
        <v>8890.14</v>
      </c>
      <c r="K64" s="7">
        <v>0.3</v>
      </c>
      <c r="L64" s="8">
        <f t="shared" si="1"/>
        <v>5100.8999999999996</v>
      </c>
      <c r="M64" s="8">
        <f t="shared" si="2"/>
        <v>6223.1</v>
      </c>
      <c r="N64" s="8">
        <f t="shared" si="5"/>
        <v>5100.8999999999996</v>
      </c>
      <c r="O64" s="8">
        <f t="shared" si="6"/>
        <v>6223.1</v>
      </c>
      <c r="P64" s="71"/>
      <c r="Q64" s="6">
        <f t="shared" si="7"/>
        <v>0</v>
      </c>
      <c r="R64" s="6">
        <f t="shared" si="4"/>
        <v>0</v>
      </c>
    </row>
    <row r="65" spans="1:18" ht="24">
      <c r="A65" s="2" t="s">
        <v>224</v>
      </c>
      <c r="B65" s="3" t="s">
        <v>225</v>
      </c>
      <c r="C65" s="5" t="s">
        <v>40</v>
      </c>
      <c r="D65" s="5" t="s">
        <v>126</v>
      </c>
      <c r="E65" s="5" t="s">
        <v>27</v>
      </c>
      <c r="F65" s="5" t="s">
        <v>379</v>
      </c>
      <c r="G65" s="4" t="s">
        <v>383</v>
      </c>
      <c r="H65" s="5" t="s">
        <v>90</v>
      </c>
      <c r="I65" s="6">
        <v>7287</v>
      </c>
      <c r="J65" s="6">
        <f t="shared" si="0"/>
        <v>8890.14</v>
      </c>
      <c r="K65" s="7">
        <v>0.3</v>
      </c>
      <c r="L65" s="8">
        <f t="shared" si="1"/>
        <v>5100.8999999999996</v>
      </c>
      <c r="M65" s="8">
        <f t="shared" si="2"/>
        <v>6223.1</v>
      </c>
      <c r="N65" s="8">
        <f t="shared" si="5"/>
        <v>5100.8999999999996</v>
      </c>
      <c r="O65" s="8">
        <f t="shared" si="6"/>
        <v>6223.1</v>
      </c>
      <c r="P65" s="71"/>
      <c r="Q65" s="6">
        <f t="shared" si="7"/>
        <v>0</v>
      </c>
      <c r="R65" s="6">
        <f t="shared" si="4"/>
        <v>0</v>
      </c>
    </row>
    <row r="66" spans="1:18" ht="24">
      <c r="A66" s="2" t="s">
        <v>129</v>
      </c>
      <c r="B66" s="3" t="s">
        <v>130</v>
      </c>
      <c r="C66" s="5" t="s">
        <v>40</v>
      </c>
      <c r="D66" s="5" t="s">
        <v>126</v>
      </c>
      <c r="E66" s="5" t="s">
        <v>27</v>
      </c>
      <c r="F66" s="5" t="s">
        <v>41</v>
      </c>
      <c r="G66" s="4" t="s">
        <v>42</v>
      </c>
      <c r="H66" s="5" t="s">
        <v>43</v>
      </c>
      <c r="I66" s="6">
        <v>1121</v>
      </c>
      <c r="J66" s="6">
        <f t="shared" si="0"/>
        <v>1367.62</v>
      </c>
      <c r="K66" s="7">
        <v>0.3</v>
      </c>
      <c r="L66" s="8">
        <f t="shared" si="1"/>
        <v>784.7</v>
      </c>
      <c r="M66" s="8">
        <f t="shared" si="2"/>
        <v>957.33</v>
      </c>
      <c r="N66" s="8">
        <f t="shared" si="5"/>
        <v>784.7</v>
      </c>
      <c r="O66" s="8">
        <f t="shared" si="6"/>
        <v>957.33</v>
      </c>
      <c r="P66" s="71"/>
      <c r="Q66" s="6">
        <f t="shared" si="7"/>
        <v>0</v>
      </c>
      <c r="R66" s="6">
        <f t="shared" si="4"/>
        <v>0</v>
      </c>
    </row>
    <row r="67" spans="1:18" ht="24">
      <c r="A67" s="2" t="s">
        <v>129</v>
      </c>
      <c r="B67" s="3" t="s">
        <v>130</v>
      </c>
      <c r="C67" s="5" t="s">
        <v>40</v>
      </c>
      <c r="D67" s="5" t="s">
        <v>126</v>
      </c>
      <c r="E67" s="5" t="s">
        <v>27</v>
      </c>
      <c r="F67" s="5" t="s">
        <v>377</v>
      </c>
      <c r="G67" s="4" t="s">
        <v>378</v>
      </c>
      <c r="H67" s="5" t="s">
        <v>43</v>
      </c>
      <c r="I67" s="6">
        <v>2242</v>
      </c>
      <c r="J67" s="6">
        <f t="shared" si="0"/>
        <v>2735.24</v>
      </c>
      <c r="K67" s="7">
        <v>0.3</v>
      </c>
      <c r="L67" s="8">
        <f t="shared" si="1"/>
        <v>1569.4</v>
      </c>
      <c r="M67" s="8">
        <f t="shared" si="2"/>
        <v>1914.67</v>
      </c>
      <c r="N67" s="8">
        <f t="shared" si="5"/>
        <v>1569.4</v>
      </c>
      <c r="O67" s="8">
        <f t="shared" si="6"/>
        <v>1914.67</v>
      </c>
      <c r="P67" s="71"/>
      <c r="Q67" s="6">
        <f t="shared" si="7"/>
        <v>0</v>
      </c>
      <c r="R67" s="6">
        <f t="shared" si="4"/>
        <v>0</v>
      </c>
    </row>
    <row r="68" spans="1:18" ht="24">
      <c r="A68" s="2" t="s">
        <v>129</v>
      </c>
      <c r="B68" s="3" t="s">
        <v>130</v>
      </c>
      <c r="C68" s="5" t="s">
        <v>40</v>
      </c>
      <c r="D68" s="5" t="s">
        <v>126</v>
      </c>
      <c r="E68" s="5" t="s">
        <v>27</v>
      </c>
      <c r="F68" s="5" t="s">
        <v>379</v>
      </c>
      <c r="G68" s="4" t="s">
        <v>380</v>
      </c>
      <c r="H68" s="5" t="s">
        <v>43</v>
      </c>
      <c r="I68" s="6">
        <v>3363</v>
      </c>
      <c r="J68" s="6">
        <f t="shared" si="0"/>
        <v>4102.8599999999997</v>
      </c>
      <c r="K68" s="7">
        <v>0.3</v>
      </c>
      <c r="L68" s="8">
        <f t="shared" si="1"/>
        <v>2354.1</v>
      </c>
      <c r="M68" s="8">
        <f t="shared" si="2"/>
        <v>2872</v>
      </c>
      <c r="N68" s="8">
        <f t="shared" si="5"/>
        <v>2354.1</v>
      </c>
      <c r="O68" s="8">
        <f t="shared" si="6"/>
        <v>2872</v>
      </c>
      <c r="P68" s="71"/>
      <c r="Q68" s="6">
        <f t="shared" si="7"/>
        <v>0</v>
      </c>
      <c r="R68" s="6">
        <f t="shared" si="4"/>
        <v>0</v>
      </c>
    </row>
    <row r="69" spans="1:18" ht="24">
      <c r="A69" s="2" t="s">
        <v>226</v>
      </c>
      <c r="B69" s="3" t="s">
        <v>227</v>
      </c>
      <c r="C69" s="5" t="s">
        <v>40</v>
      </c>
      <c r="D69" s="5" t="s">
        <v>126</v>
      </c>
      <c r="E69" s="5" t="s">
        <v>27</v>
      </c>
      <c r="F69" s="5" t="s">
        <v>41</v>
      </c>
      <c r="G69" s="4" t="s">
        <v>42</v>
      </c>
      <c r="H69" s="5" t="s">
        <v>90</v>
      </c>
      <c r="I69" s="6">
        <v>7776</v>
      </c>
      <c r="J69" s="6">
        <f t="shared" si="0"/>
        <v>9486.7199999999993</v>
      </c>
      <c r="K69" s="7">
        <v>0.3</v>
      </c>
      <c r="L69" s="8">
        <f t="shared" si="1"/>
        <v>5443.2</v>
      </c>
      <c r="M69" s="8">
        <f t="shared" si="2"/>
        <v>6640.7</v>
      </c>
      <c r="N69" s="8">
        <f t="shared" si="5"/>
        <v>5443.2</v>
      </c>
      <c r="O69" s="8">
        <f t="shared" si="6"/>
        <v>6640.7</v>
      </c>
      <c r="P69" s="71"/>
      <c r="Q69" s="6">
        <f t="shared" si="7"/>
        <v>0</v>
      </c>
      <c r="R69" s="6">
        <f t="shared" si="4"/>
        <v>0</v>
      </c>
    </row>
    <row r="70" spans="1:18" ht="24">
      <c r="A70" s="2" t="s">
        <v>226</v>
      </c>
      <c r="B70" s="3" t="s">
        <v>227</v>
      </c>
      <c r="C70" s="5" t="s">
        <v>40</v>
      </c>
      <c r="D70" s="5" t="s">
        <v>126</v>
      </c>
      <c r="E70" s="5" t="s">
        <v>27</v>
      </c>
      <c r="F70" s="5" t="s">
        <v>41</v>
      </c>
      <c r="G70" s="4" t="s">
        <v>381</v>
      </c>
      <c r="H70" s="5" t="s">
        <v>90</v>
      </c>
      <c r="I70" s="6">
        <v>7776</v>
      </c>
      <c r="J70" s="6">
        <f t="shared" si="0"/>
        <v>9486.7199999999993</v>
      </c>
      <c r="K70" s="7">
        <v>0.3</v>
      </c>
      <c r="L70" s="8">
        <f t="shared" si="1"/>
        <v>5443.2</v>
      </c>
      <c r="M70" s="8">
        <f t="shared" si="2"/>
        <v>6640.7</v>
      </c>
      <c r="N70" s="8">
        <f t="shared" si="5"/>
        <v>5443.2</v>
      </c>
      <c r="O70" s="8">
        <f t="shared" si="6"/>
        <v>6640.7</v>
      </c>
      <c r="P70" s="71"/>
      <c r="Q70" s="6">
        <f t="shared" si="7"/>
        <v>0</v>
      </c>
      <c r="R70" s="6">
        <f t="shared" si="4"/>
        <v>0</v>
      </c>
    </row>
    <row r="71" spans="1:18" ht="24">
      <c r="A71" s="2" t="s">
        <v>226</v>
      </c>
      <c r="B71" s="3" t="s">
        <v>227</v>
      </c>
      <c r="C71" s="5" t="s">
        <v>40</v>
      </c>
      <c r="D71" s="5" t="s">
        <v>126</v>
      </c>
      <c r="E71" s="5" t="s">
        <v>27</v>
      </c>
      <c r="F71" s="5" t="s">
        <v>377</v>
      </c>
      <c r="G71" s="4" t="s">
        <v>378</v>
      </c>
      <c r="H71" s="5" t="s">
        <v>90</v>
      </c>
      <c r="I71" s="6">
        <v>9504</v>
      </c>
      <c r="J71" s="6">
        <f t="shared" si="0"/>
        <v>11594.88</v>
      </c>
      <c r="K71" s="7">
        <v>0.3</v>
      </c>
      <c r="L71" s="8">
        <f t="shared" si="1"/>
        <v>6652.8</v>
      </c>
      <c r="M71" s="8">
        <f t="shared" si="2"/>
        <v>8116.42</v>
      </c>
      <c r="N71" s="8">
        <f t="shared" si="5"/>
        <v>6652.8</v>
      </c>
      <c r="O71" s="8">
        <f t="shared" si="6"/>
        <v>8116.42</v>
      </c>
      <c r="P71" s="71"/>
      <c r="Q71" s="6">
        <f t="shared" si="7"/>
        <v>0</v>
      </c>
      <c r="R71" s="6">
        <f t="shared" si="4"/>
        <v>0</v>
      </c>
    </row>
    <row r="72" spans="1:18" ht="24">
      <c r="A72" s="2" t="s">
        <v>226</v>
      </c>
      <c r="B72" s="3" t="s">
        <v>227</v>
      </c>
      <c r="C72" s="5" t="s">
        <v>40</v>
      </c>
      <c r="D72" s="5" t="s">
        <v>126</v>
      </c>
      <c r="E72" s="5" t="s">
        <v>27</v>
      </c>
      <c r="F72" s="5" t="s">
        <v>377</v>
      </c>
      <c r="G72" s="4" t="s">
        <v>382</v>
      </c>
      <c r="H72" s="5" t="s">
        <v>90</v>
      </c>
      <c r="I72" s="6">
        <v>9504</v>
      </c>
      <c r="J72" s="6">
        <f t="shared" si="0"/>
        <v>11594.88</v>
      </c>
      <c r="K72" s="7">
        <v>0.3</v>
      </c>
      <c r="L72" s="8">
        <f t="shared" si="1"/>
        <v>6652.8</v>
      </c>
      <c r="M72" s="8">
        <f t="shared" si="2"/>
        <v>8116.42</v>
      </c>
      <c r="N72" s="8">
        <f t="shared" si="5"/>
        <v>6652.8</v>
      </c>
      <c r="O72" s="8">
        <f t="shared" si="6"/>
        <v>8116.42</v>
      </c>
      <c r="P72" s="71"/>
      <c r="Q72" s="6">
        <f t="shared" si="7"/>
        <v>0</v>
      </c>
      <c r="R72" s="6">
        <f t="shared" si="4"/>
        <v>0</v>
      </c>
    </row>
    <row r="73" spans="1:18" ht="24">
      <c r="A73" s="2" t="s">
        <v>226</v>
      </c>
      <c r="B73" s="3" t="s">
        <v>227</v>
      </c>
      <c r="C73" s="5" t="s">
        <v>40</v>
      </c>
      <c r="D73" s="5" t="s">
        <v>126</v>
      </c>
      <c r="E73" s="5" t="s">
        <v>27</v>
      </c>
      <c r="F73" s="5" t="s">
        <v>379</v>
      </c>
      <c r="G73" s="4" t="s">
        <v>380</v>
      </c>
      <c r="H73" s="5" t="s">
        <v>90</v>
      </c>
      <c r="I73" s="6">
        <v>11232</v>
      </c>
      <c r="J73" s="6">
        <f t="shared" si="0"/>
        <v>13703.04</v>
      </c>
      <c r="K73" s="7">
        <v>0.3</v>
      </c>
      <c r="L73" s="8">
        <f t="shared" si="1"/>
        <v>7862.4</v>
      </c>
      <c r="M73" s="8">
        <f t="shared" si="2"/>
        <v>9592.1299999999992</v>
      </c>
      <c r="N73" s="8">
        <f t="shared" si="5"/>
        <v>7862.4</v>
      </c>
      <c r="O73" s="8">
        <f t="shared" si="6"/>
        <v>9592.1299999999992</v>
      </c>
      <c r="P73" s="71"/>
      <c r="Q73" s="6">
        <f t="shared" si="7"/>
        <v>0</v>
      </c>
      <c r="R73" s="6">
        <f t="shared" si="4"/>
        <v>0</v>
      </c>
    </row>
    <row r="74" spans="1:18" ht="24">
      <c r="A74" s="2" t="s">
        <v>226</v>
      </c>
      <c r="B74" s="3" t="s">
        <v>227</v>
      </c>
      <c r="C74" s="5" t="s">
        <v>40</v>
      </c>
      <c r="D74" s="5" t="s">
        <v>126</v>
      </c>
      <c r="E74" s="5" t="s">
        <v>27</v>
      </c>
      <c r="F74" s="5" t="s">
        <v>379</v>
      </c>
      <c r="G74" s="4" t="s">
        <v>383</v>
      </c>
      <c r="H74" s="5" t="s">
        <v>90</v>
      </c>
      <c r="I74" s="6">
        <v>11232</v>
      </c>
      <c r="J74" s="6">
        <f t="shared" si="0"/>
        <v>13703.04</v>
      </c>
      <c r="K74" s="7">
        <v>0.3</v>
      </c>
      <c r="L74" s="8">
        <f t="shared" si="1"/>
        <v>7862.4</v>
      </c>
      <c r="M74" s="8">
        <f t="shared" si="2"/>
        <v>9592.1299999999992</v>
      </c>
      <c r="N74" s="8">
        <f t="shared" si="5"/>
        <v>7862.4</v>
      </c>
      <c r="O74" s="8">
        <f t="shared" si="6"/>
        <v>9592.1299999999992</v>
      </c>
      <c r="P74" s="71"/>
      <c r="Q74" s="6">
        <f t="shared" si="7"/>
        <v>0</v>
      </c>
      <c r="R74" s="6">
        <f t="shared" si="4"/>
        <v>0</v>
      </c>
    </row>
    <row r="75" spans="1:18" ht="24">
      <c r="A75" s="2" t="s">
        <v>131</v>
      </c>
      <c r="B75" s="3" t="s">
        <v>132</v>
      </c>
      <c r="C75" s="5" t="s">
        <v>40</v>
      </c>
      <c r="D75" s="5" t="s">
        <v>126</v>
      </c>
      <c r="E75" s="5" t="s">
        <v>27</v>
      </c>
      <c r="F75" s="5" t="s">
        <v>41</v>
      </c>
      <c r="G75" s="4" t="s">
        <v>42</v>
      </c>
      <c r="H75" s="5" t="s">
        <v>43</v>
      </c>
      <c r="I75" s="6">
        <v>1728</v>
      </c>
      <c r="J75" s="6">
        <f t="shared" si="0"/>
        <v>2108.16</v>
      </c>
      <c r="K75" s="7">
        <v>0.3</v>
      </c>
      <c r="L75" s="8">
        <f t="shared" si="1"/>
        <v>1209.5999999999999</v>
      </c>
      <c r="M75" s="8">
        <f t="shared" si="2"/>
        <v>1475.71</v>
      </c>
      <c r="N75" s="8">
        <f t="shared" si="5"/>
        <v>1209.5999999999999</v>
      </c>
      <c r="O75" s="8">
        <f t="shared" si="6"/>
        <v>1475.71</v>
      </c>
      <c r="P75" s="71"/>
      <c r="Q75" s="6">
        <f t="shared" si="7"/>
        <v>0</v>
      </c>
      <c r="R75" s="6">
        <f t="shared" si="4"/>
        <v>0</v>
      </c>
    </row>
    <row r="76" spans="1:18" ht="24">
      <c r="A76" s="2" t="s">
        <v>131</v>
      </c>
      <c r="B76" s="3" t="s">
        <v>132</v>
      </c>
      <c r="C76" s="5" t="s">
        <v>40</v>
      </c>
      <c r="D76" s="5" t="s">
        <v>126</v>
      </c>
      <c r="E76" s="5" t="s">
        <v>27</v>
      </c>
      <c r="F76" s="5" t="s">
        <v>377</v>
      </c>
      <c r="G76" s="4" t="s">
        <v>378</v>
      </c>
      <c r="H76" s="5" t="s">
        <v>43</v>
      </c>
      <c r="I76" s="6">
        <v>3456</v>
      </c>
      <c r="J76" s="6">
        <f t="shared" si="0"/>
        <v>4216.32</v>
      </c>
      <c r="K76" s="7">
        <v>0.3</v>
      </c>
      <c r="L76" s="8">
        <f t="shared" si="1"/>
        <v>2419.1999999999998</v>
      </c>
      <c r="M76" s="8">
        <f t="shared" si="2"/>
        <v>2951.42</v>
      </c>
      <c r="N76" s="8">
        <f t="shared" si="5"/>
        <v>2419.1999999999998</v>
      </c>
      <c r="O76" s="8">
        <f t="shared" si="6"/>
        <v>2951.42</v>
      </c>
      <c r="P76" s="71"/>
      <c r="Q76" s="6">
        <f t="shared" si="7"/>
        <v>0</v>
      </c>
      <c r="R76" s="6">
        <f t="shared" si="4"/>
        <v>0</v>
      </c>
    </row>
    <row r="77" spans="1:18" ht="24">
      <c r="A77" s="2" t="s">
        <v>131</v>
      </c>
      <c r="B77" s="3" t="s">
        <v>132</v>
      </c>
      <c r="C77" s="5" t="s">
        <v>40</v>
      </c>
      <c r="D77" s="5" t="s">
        <v>126</v>
      </c>
      <c r="E77" s="5" t="s">
        <v>27</v>
      </c>
      <c r="F77" s="5" t="s">
        <v>379</v>
      </c>
      <c r="G77" s="4" t="s">
        <v>380</v>
      </c>
      <c r="H77" s="5" t="s">
        <v>43</v>
      </c>
      <c r="I77" s="6">
        <v>5184</v>
      </c>
      <c r="J77" s="6">
        <f t="shared" si="0"/>
        <v>6324.48</v>
      </c>
      <c r="K77" s="7">
        <v>0.3</v>
      </c>
      <c r="L77" s="8">
        <f t="shared" si="1"/>
        <v>3628.8</v>
      </c>
      <c r="M77" s="8">
        <f t="shared" si="2"/>
        <v>4427.1400000000003</v>
      </c>
      <c r="N77" s="8">
        <f t="shared" si="5"/>
        <v>3628.8</v>
      </c>
      <c r="O77" s="8">
        <f t="shared" si="6"/>
        <v>4427.1400000000003</v>
      </c>
      <c r="P77" s="71"/>
      <c r="Q77" s="6">
        <f t="shared" si="7"/>
        <v>0</v>
      </c>
      <c r="R77" s="6">
        <f t="shared" si="4"/>
        <v>0</v>
      </c>
    </row>
    <row r="78" spans="1:18" ht="24">
      <c r="A78" s="2" t="s">
        <v>211</v>
      </c>
      <c r="B78" s="3" t="s">
        <v>212</v>
      </c>
      <c r="C78" s="5" t="s">
        <v>40</v>
      </c>
      <c r="D78" s="5" t="s">
        <v>126</v>
      </c>
      <c r="E78" s="5" t="s">
        <v>27</v>
      </c>
      <c r="F78" s="5" t="s">
        <v>41</v>
      </c>
      <c r="G78" s="4" t="s">
        <v>42</v>
      </c>
      <c r="H78" s="5" t="s">
        <v>43</v>
      </c>
      <c r="I78" s="6">
        <v>216</v>
      </c>
      <c r="J78" s="6">
        <f t="shared" si="0"/>
        <v>263.52</v>
      </c>
      <c r="K78" s="7">
        <v>0.3</v>
      </c>
      <c r="L78" s="8">
        <f t="shared" si="1"/>
        <v>151.19999999999999</v>
      </c>
      <c r="M78" s="8">
        <f t="shared" si="2"/>
        <v>184.46</v>
      </c>
      <c r="N78" s="8">
        <f t="shared" si="5"/>
        <v>151.19999999999999</v>
      </c>
      <c r="O78" s="8">
        <f t="shared" si="6"/>
        <v>184.46</v>
      </c>
      <c r="P78" s="71"/>
      <c r="Q78" s="6">
        <f t="shared" si="7"/>
        <v>0</v>
      </c>
      <c r="R78" s="6">
        <f t="shared" si="4"/>
        <v>0</v>
      </c>
    </row>
    <row r="79" spans="1:18" ht="24">
      <c r="A79" s="2" t="s">
        <v>211</v>
      </c>
      <c r="B79" s="3" t="s">
        <v>212</v>
      </c>
      <c r="C79" s="5" t="s">
        <v>40</v>
      </c>
      <c r="D79" s="5" t="s">
        <v>126</v>
      </c>
      <c r="E79" s="5" t="s">
        <v>27</v>
      </c>
      <c r="F79" s="5" t="s">
        <v>377</v>
      </c>
      <c r="G79" s="4" t="s">
        <v>378</v>
      </c>
      <c r="H79" s="5" t="s">
        <v>43</v>
      </c>
      <c r="I79" s="6">
        <v>432</v>
      </c>
      <c r="J79" s="6">
        <f t="shared" si="0"/>
        <v>527.04</v>
      </c>
      <c r="K79" s="7">
        <v>0.3</v>
      </c>
      <c r="L79" s="8">
        <f t="shared" si="1"/>
        <v>302.39999999999998</v>
      </c>
      <c r="M79" s="8">
        <f t="shared" si="2"/>
        <v>368.93</v>
      </c>
      <c r="N79" s="8">
        <f t="shared" si="5"/>
        <v>302.39999999999998</v>
      </c>
      <c r="O79" s="8">
        <f t="shared" si="6"/>
        <v>368.93</v>
      </c>
      <c r="P79" s="71"/>
      <c r="Q79" s="6">
        <f t="shared" si="7"/>
        <v>0</v>
      </c>
      <c r="R79" s="6">
        <f t="shared" si="4"/>
        <v>0</v>
      </c>
    </row>
    <row r="80" spans="1:18" ht="24">
      <c r="A80" s="2" t="s">
        <v>211</v>
      </c>
      <c r="B80" s="3" t="s">
        <v>212</v>
      </c>
      <c r="C80" s="5" t="s">
        <v>40</v>
      </c>
      <c r="D80" s="5" t="s">
        <v>126</v>
      </c>
      <c r="E80" s="5" t="s">
        <v>27</v>
      </c>
      <c r="F80" s="5" t="s">
        <v>379</v>
      </c>
      <c r="G80" s="4" t="s">
        <v>380</v>
      </c>
      <c r="H80" s="5" t="s">
        <v>43</v>
      </c>
      <c r="I80" s="6">
        <v>648</v>
      </c>
      <c r="J80" s="6">
        <f t="shared" si="0"/>
        <v>790.56</v>
      </c>
      <c r="K80" s="7">
        <v>0.3</v>
      </c>
      <c r="L80" s="8">
        <f t="shared" si="1"/>
        <v>453.6</v>
      </c>
      <c r="M80" s="8">
        <f t="shared" si="2"/>
        <v>553.39</v>
      </c>
      <c r="N80" s="8">
        <f t="shared" si="5"/>
        <v>453.6</v>
      </c>
      <c r="O80" s="8">
        <f t="shared" si="6"/>
        <v>553.39</v>
      </c>
      <c r="P80" s="71"/>
      <c r="Q80" s="6">
        <f t="shared" si="7"/>
        <v>0</v>
      </c>
      <c r="R80" s="6">
        <f t="shared" si="4"/>
        <v>0</v>
      </c>
    </row>
    <row r="81" spans="1:18" ht="24">
      <c r="A81" s="2" t="s">
        <v>228</v>
      </c>
      <c r="B81" s="3" t="s">
        <v>229</v>
      </c>
      <c r="C81" s="5" t="s">
        <v>40</v>
      </c>
      <c r="D81" s="5" t="s">
        <v>126</v>
      </c>
      <c r="E81" s="5" t="s">
        <v>27</v>
      </c>
      <c r="F81" s="5" t="s">
        <v>41</v>
      </c>
      <c r="G81" s="4" t="s">
        <v>42</v>
      </c>
      <c r="H81" s="5" t="s">
        <v>90</v>
      </c>
      <c r="I81" s="6">
        <v>1637</v>
      </c>
      <c r="J81" s="6">
        <f t="shared" si="0"/>
        <v>1997.14</v>
      </c>
      <c r="K81" s="7">
        <v>0.3</v>
      </c>
      <c r="L81" s="8">
        <f t="shared" si="1"/>
        <v>1145.9000000000001</v>
      </c>
      <c r="M81" s="8">
        <f t="shared" si="2"/>
        <v>1398</v>
      </c>
      <c r="N81" s="8">
        <f t="shared" si="5"/>
        <v>1145.9000000000001</v>
      </c>
      <c r="O81" s="8">
        <f t="shared" si="6"/>
        <v>1398</v>
      </c>
      <c r="P81" s="71"/>
      <c r="Q81" s="6">
        <f t="shared" si="7"/>
        <v>0</v>
      </c>
      <c r="R81" s="6">
        <f t="shared" si="4"/>
        <v>0</v>
      </c>
    </row>
    <row r="82" spans="1:18" ht="24">
      <c r="A82" s="2" t="s">
        <v>228</v>
      </c>
      <c r="B82" s="3" t="s">
        <v>229</v>
      </c>
      <c r="C82" s="5" t="s">
        <v>40</v>
      </c>
      <c r="D82" s="5" t="s">
        <v>126</v>
      </c>
      <c r="E82" s="5" t="s">
        <v>27</v>
      </c>
      <c r="F82" s="5" t="s">
        <v>41</v>
      </c>
      <c r="G82" s="4" t="s">
        <v>381</v>
      </c>
      <c r="H82" s="5" t="s">
        <v>90</v>
      </c>
      <c r="I82" s="6">
        <v>1637</v>
      </c>
      <c r="J82" s="6">
        <f t="shared" si="0"/>
        <v>1997.14</v>
      </c>
      <c r="K82" s="7">
        <v>0.3</v>
      </c>
      <c r="L82" s="8">
        <f t="shared" si="1"/>
        <v>1145.9000000000001</v>
      </c>
      <c r="M82" s="8">
        <f t="shared" si="2"/>
        <v>1398</v>
      </c>
      <c r="N82" s="8">
        <f t="shared" si="5"/>
        <v>1145.9000000000001</v>
      </c>
      <c r="O82" s="8">
        <f t="shared" si="6"/>
        <v>1398</v>
      </c>
      <c r="P82" s="71"/>
      <c r="Q82" s="6">
        <f t="shared" si="7"/>
        <v>0</v>
      </c>
      <c r="R82" s="6">
        <f t="shared" si="4"/>
        <v>0</v>
      </c>
    </row>
    <row r="83" spans="1:18" ht="24">
      <c r="A83" s="2" t="s">
        <v>228</v>
      </c>
      <c r="B83" s="3" t="s">
        <v>229</v>
      </c>
      <c r="C83" s="5" t="s">
        <v>40</v>
      </c>
      <c r="D83" s="5" t="s">
        <v>126</v>
      </c>
      <c r="E83" s="5" t="s">
        <v>27</v>
      </c>
      <c r="F83" s="5" t="s">
        <v>377</v>
      </c>
      <c r="G83" s="4" t="s">
        <v>378</v>
      </c>
      <c r="H83" s="5" t="s">
        <v>90</v>
      </c>
      <c r="I83" s="6">
        <v>2002</v>
      </c>
      <c r="J83" s="6">
        <f t="shared" si="0"/>
        <v>2442.44</v>
      </c>
      <c r="K83" s="7">
        <v>0.3</v>
      </c>
      <c r="L83" s="8">
        <f t="shared" si="1"/>
        <v>1401.4</v>
      </c>
      <c r="M83" s="8">
        <f t="shared" si="2"/>
        <v>1709.71</v>
      </c>
      <c r="N83" s="8">
        <f t="shared" ref="N83:N114" si="8">L83</f>
        <v>1401.4</v>
      </c>
      <c r="O83" s="8">
        <f t="shared" ref="O83:O114" si="9">M83</f>
        <v>1709.71</v>
      </c>
      <c r="P83" s="71"/>
      <c r="Q83" s="6">
        <f t="shared" ref="Q83:Q106" si="10">L83*P83</f>
        <v>0</v>
      </c>
      <c r="R83" s="6">
        <f t="shared" si="4"/>
        <v>0</v>
      </c>
    </row>
    <row r="84" spans="1:18" ht="24">
      <c r="A84" s="2" t="s">
        <v>228</v>
      </c>
      <c r="B84" s="3" t="s">
        <v>229</v>
      </c>
      <c r="C84" s="5" t="s">
        <v>40</v>
      </c>
      <c r="D84" s="5" t="s">
        <v>126</v>
      </c>
      <c r="E84" s="5" t="s">
        <v>27</v>
      </c>
      <c r="F84" s="5" t="s">
        <v>377</v>
      </c>
      <c r="G84" s="4" t="s">
        <v>382</v>
      </c>
      <c r="H84" s="5" t="s">
        <v>90</v>
      </c>
      <c r="I84" s="6">
        <v>2002</v>
      </c>
      <c r="J84" s="6">
        <f t="shared" si="0"/>
        <v>2442.44</v>
      </c>
      <c r="K84" s="7">
        <v>0.3</v>
      </c>
      <c r="L84" s="8">
        <f t="shared" si="1"/>
        <v>1401.4</v>
      </c>
      <c r="M84" s="8">
        <f t="shared" si="2"/>
        <v>1709.71</v>
      </c>
      <c r="N84" s="8">
        <f t="shared" si="8"/>
        <v>1401.4</v>
      </c>
      <c r="O84" s="8">
        <f t="shared" si="9"/>
        <v>1709.71</v>
      </c>
      <c r="P84" s="71"/>
      <c r="Q84" s="6">
        <f t="shared" si="10"/>
        <v>0</v>
      </c>
      <c r="R84" s="6">
        <f t="shared" si="4"/>
        <v>0</v>
      </c>
    </row>
    <row r="85" spans="1:18" ht="24">
      <c r="A85" s="2" t="s">
        <v>228</v>
      </c>
      <c r="B85" s="3" t="s">
        <v>229</v>
      </c>
      <c r="C85" s="5" t="s">
        <v>40</v>
      </c>
      <c r="D85" s="5" t="s">
        <v>126</v>
      </c>
      <c r="E85" s="5" t="s">
        <v>27</v>
      </c>
      <c r="F85" s="5" t="s">
        <v>379</v>
      </c>
      <c r="G85" s="4" t="s">
        <v>380</v>
      </c>
      <c r="H85" s="5" t="s">
        <v>90</v>
      </c>
      <c r="I85" s="6">
        <v>2367</v>
      </c>
      <c r="J85" s="6">
        <f t="shared" si="0"/>
        <v>2887.74</v>
      </c>
      <c r="K85" s="7">
        <v>0.3</v>
      </c>
      <c r="L85" s="8">
        <f t="shared" si="1"/>
        <v>1656.9</v>
      </c>
      <c r="M85" s="8">
        <f t="shared" si="2"/>
        <v>2021.42</v>
      </c>
      <c r="N85" s="8">
        <f t="shared" si="8"/>
        <v>1656.9</v>
      </c>
      <c r="O85" s="8">
        <f t="shared" si="9"/>
        <v>2021.42</v>
      </c>
      <c r="P85" s="71"/>
      <c r="Q85" s="6">
        <f t="shared" si="10"/>
        <v>0</v>
      </c>
      <c r="R85" s="6">
        <f t="shared" si="4"/>
        <v>0</v>
      </c>
    </row>
    <row r="86" spans="1:18" ht="24">
      <c r="A86" s="2" t="s">
        <v>228</v>
      </c>
      <c r="B86" s="3" t="s">
        <v>229</v>
      </c>
      <c r="C86" s="5" t="s">
        <v>40</v>
      </c>
      <c r="D86" s="5" t="s">
        <v>126</v>
      </c>
      <c r="E86" s="5" t="s">
        <v>27</v>
      </c>
      <c r="F86" s="5" t="s">
        <v>379</v>
      </c>
      <c r="G86" s="4" t="s">
        <v>383</v>
      </c>
      <c r="H86" s="5" t="s">
        <v>90</v>
      </c>
      <c r="I86" s="6">
        <v>2367</v>
      </c>
      <c r="J86" s="6">
        <f t="shared" si="0"/>
        <v>2887.74</v>
      </c>
      <c r="K86" s="7">
        <v>0.3</v>
      </c>
      <c r="L86" s="8">
        <f t="shared" si="1"/>
        <v>1656.9</v>
      </c>
      <c r="M86" s="8">
        <f t="shared" si="2"/>
        <v>2021.42</v>
      </c>
      <c r="N86" s="8">
        <f t="shared" si="8"/>
        <v>1656.9</v>
      </c>
      <c r="O86" s="8">
        <f t="shared" si="9"/>
        <v>2021.42</v>
      </c>
      <c r="P86" s="71"/>
      <c r="Q86" s="6">
        <f t="shared" si="10"/>
        <v>0</v>
      </c>
      <c r="R86" s="6">
        <f t="shared" si="4"/>
        <v>0</v>
      </c>
    </row>
    <row r="87" spans="1:18" ht="24">
      <c r="A87" s="2" t="s">
        <v>133</v>
      </c>
      <c r="B87" s="3" t="s">
        <v>134</v>
      </c>
      <c r="C87" s="5" t="s">
        <v>40</v>
      </c>
      <c r="D87" s="5" t="s">
        <v>126</v>
      </c>
      <c r="E87" s="5" t="s">
        <v>27</v>
      </c>
      <c r="F87" s="5" t="s">
        <v>41</v>
      </c>
      <c r="G87" s="4" t="s">
        <v>42</v>
      </c>
      <c r="H87" s="5" t="s">
        <v>43</v>
      </c>
      <c r="I87" s="6">
        <v>364</v>
      </c>
      <c r="J87" s="6">
        <f t="shared" si="0"/>
        <v>444.08</v>
      </c>
      <c r="K87" s="7">
        <v>0.3</v>
      </c>
      <c r="L87" s="8">
        <f t="shared" si="1"/>
        <v>254.8</v>
      </c>
      <c r="M87" s="8">
        <f t="shared" si="2"/>
        <v>310.86</v>
      </c>
      <c r="N87" s="8">
        <f t="shared" si="8"/>
        <v>254.8</v>
      </c>
      <c r="O87" s="8">
        <f t="shared" si="9"/>
        <v>310.86</v>
      </c>
      <c r="P87" s="71"/>
      <c r="Q87" s="6">
        <f t="shared" si="10"/>
        <v>0</v>
      </c>
      <c r="R87" s="6">
        <f t="shared" si="4"/>
        <v>0</v>
      </c>
    </row>
    <row r="88" spans="1:18" ht="24">
      <c r="A88" s="2" t="s">
        <v>133</v>
      </c>
      <c r="B88" s="3" t="s">
        <v>134</v>
      </c>
      <c r="C88" s="5" t="s">
        <v>40</v>
      </c>
      <c r="D88" s="5" t="s">
        <v>126</v>
      </c>
      <c r="E88" s="5" t="s">
        <v>27</v>
      </c>
      <c r="F88" s="5" t="s">
        <v>377</v>
      </c>
      <c r="G88" s="4" t="s">
        <v>378</v>
      </c>
      <c r="H88" s="5" t="s">
        <v>43</v>
      </c>
      <c r="I88" s="6">
        <v>728</v>
      </c>
      <c r="J88" s="6">
        <f t="shared" si="0"/>
        <v>888.16</v>
      </c>
      <c r="K88" s="7">
        <v>0.3</v>
      </c>
      <c r="L88" s="8">
        <f t="shared" si="1"/>
        <v>509.6</v>
      </c>
      <c r="M88" s="8">
        <f t="shared" si="2"/>
        <v>621.71</v>
      </c>
      <c r="N88" s="8">
        <f t="shared" si="8"/>
        <v>509.6</v>
      </c>
      <c r="O88" s="8">
        <f t="shared" si="9"/>
        <v>621.71</v>
      </c>
      <c r="P88" s="71"/>
      <c r="Q88" s="6">
        <f t="shared" si="10"/>
        <v>0</v>
      </c>
      <c r="R88" s="6">
        <f t="shared" si="4"/>
        <v>0</v>
      </c>
    </row>
    <row r="89" spans="1:18" ht="24">
      <c r="A89" s="2" t="s">
        <v>133</v>
      </c>
      <c r="B89" s="3" t="s">
        <v>134</v>
      </c>
      <c r="C89" s="5" t="s">
        <v>40</v>
      </c>
      <c r="D89" s="5" t="s">
        <v>126</v>
      </c>
      <c r="E89" s="5" t="s">
        <v>27</v>
      </c>
      <c r="F89" s="5" t="s">
        <v>379</v>
      </c>
      <c r="G89" s="4" t="s">
        <v>380</v>
      </c>
      <c r="H89" s="5" t="s">
        <v>43</v>
      </c>
      <c r="I89" s="6">
        <v>1092</v>
      </c>
      <c r="J89" s="6">
        <f t="shared" si="0"/>
        <v>1332.24</v>
      </c>
      <c r="K89" s="7">
        <v>0.3</v>
      </c>
      <c r="L89" s="8">
        <f t="shared" si="1"/>
        <v>764.4</v>
      </c>
      <c r="M89" s="8">
        <f t="shared" si="2"/>
        <v>932.57</v>
      </c>
      <c r="N89" s="8">
        <f t="shared" si="8"/>
        <v>764.4</v>
      </c>
      <c r="O89" s="8">
        <f t="shared" si="9"/>
        <v>932.57</v>
      </c>
      <c r="P89" s="71"/>
      <c r="Q89" s="6">
        <f t="shared" si="10"/>
        <v>0</v>
      </c>
      <c r="R89" s="6">
        <f t="shared" si="4"/>
        <v>0</v>
      </c>
    </row>
    <row r="90" spans="1:18" ht="24">
      <c r="A90" s="2" t="s">
        <v>221</v>
      </c>
      <c r="B90" s="3" t="s">
        <v>222</v>
      </c>
      <c r="C90" s="5" t="s">
        <v>40</v>
      </c>
      <c r="D90" s="5" t="s">
        <v>126</v>
      </c>
      <c r="E90" s="5" t="s">
        <v>27</v>
      </c>
      <c r="F90" s="5" t="s">
        <v>41</v>
      </c>
      <c r="G90" s="4" t="s">
        <v>42</v>
      </c>
      <c r="H90" s="5" t="s">
        <v>43</v>
      </c>
      <c r="I90" s="6">
        <v>46</v>
      </c>
      <c r="J90" s="6">
        <f t="shared" si="0"/>
        <v>56.12</v>
      </c>
      <c r="K90" s="7">
        <v>0.3</v>
      </c>
      <c r="L90" s="8">
        <f t="shared" si="1"/>
        <v>32.200000000000003</v>
      </c>
      <c r="M90" s="8">
        <f t="shared" si="2"/>
        <v>39.28</v>
      </c>
      <c r="N90" s="8">
        <f t="shared" si="8"/>
        <v>32.200000000000003</v>
      </c>
      <c r="O90" s="8">
        <f t="shared" si="9"/>
        <v>39.28</v>
      </c>
      <c r="P90" s="71"/>
      <c r="Q90" s="6">
        <f t="shared" si="10"/>
        <v>0</v>
      </c>
      <c r="R90" s="6">
        <f t="shared" si="4"/>
        <v>0</v>
      </c>
    </row>
    <row r="91" spans="1:18" ht="24">
      <c r="A91" s="2" t="s">
        <v>221</v>
      </c>
      <c r="B91" s="3" t="s">
        <v>222</v>
      </c>
      <c r="C91" s="5" t="s">
        <v>40</v>
      </c>
      <c r="D91" s="5" t="s">
        <v>126</v>
      </c>
      <c r="E91" s="5" t="s">
        <v>27</v>
      </c>
      <c r="F91" s="5" t="s">
        <v>377</v>
      </c>
      <c r="G91" s="4" t="s">
        <v>378</v>
      </c>
      <c r="H91" s="5" t="s">
        <v>43</v>
      </c>
      <c r="I91" s="6">
        <v>92</v>
      </c>
      <c r="J91" s="6">
        <f t="shared" si="0"/>
        <v>112.24</v>
      </c>
      <c r="K91" s="7">
        <v>0.3</v>
      </c>
      <c r="L91" s="8">
        <f t="shared" si="1"/>
        <v>64.400000000000006</v>
      </c>
      <c r="M91" s="8">
        <f t="shared" si="2"/>
        <v>78.569999999999993</v>
      </c>
      <c r="N91" s="8">
        <f t="shared" si="8"/>
        <v>64.400000000000006</v>
      </c>
      <c r="O91" s="8">
        <f t="shared" si="9"/>
        <v>78.569999999999993</v>
      </c>
      <c r="P91" s="71"/>
      <c r="Q91" s="6">
        <f t="shared" si="10"/>
        <v>0</v>
      </c>
      <c r="R91" s="6">
        <f t="shared" si="4"/>
        <v>0</v>
      </c>
    </row>
    <row r="92" spans="1:18" ht="24">
      <c r="A92" s="2" t="s">
        <v>221</v>
      </c>
      <c r="B92" s="3" t="s">
        <v>222</v>
      </c>
      <c r="C92" s="5" t="s">
        <v>40</v>
      </c>
      <c r="D92" s="5" t="s">
        <v>126</v>
      </c>
      <c r="E92" s="5" t="s">
        <v>27</v>
      </c>
      <c r="F92" s="5" t="s">
        <v>379</v>
      </c>
      <c r="G92" s="4" t="s">
        <v>380</v>
      </c>
      <c r="H92" s="5" t="s">
        <v>43</v>
      </c>
      <c r="I92" s="6">
        <v>138</v>
      </c>
      <c r="J92" s="6">
        <f t="shared" si="0"/>
        <v>168.36</v>
      </c>
      <c r="K92" s="7">
        <v>0.3</v>
      </c>
      <c r="L92" s="8">
        <f t="shared" si="1"/>
        <v>96.6</v>
      </c>
      <c r="M92" s="8">
        <f t="shared" si="2"/>
        <v>117.85</v>
      </c>
      <c r="N92" s="8">
        <f t="shared" si="8"/>
        <v>96.6</v>
      </c>
      <c r="O92" s="8">
        <f t="shared" si="9"/>
        <v>117.85</v>
      </c>
      <c r="P92" s="71"/>
      <c r="Q92" s="6">
        <f t="shared" si="10"/>
        <v>0</v>
      </c>
      <c r="R92" s="6">
        <f t="shared" si="4"/>
        <v>0</v>
      </c>
    </row>
    <row r="93" spans="1:18" ht="24">
      <c r="A93" s="2" t="s">
        <v>117</v>
      </c>
      <c r="B93" s="3" t="s">
        <v>118</v>
      </c>
      <c r="C93" s="5" t="s">
        <v>40</v>
      </c>
      <c r="D93" s="5" t="s">
        <v>26</v>
      </c>
      <c r="E93" s="5" t="s">
        <v>27</v>
      </c>
      <c r="F93" s="5" t="s">
        <v>41</v>
      </c>
      <c r="G93" s="4" t="s">
        <v>381</v>
      </c>
      <c r="H93" s="5" t="s">
        <v>90</v>
      </c>
      <c r="I93" s="6">
        <v>201</v>
      </c>
      <c r="J93" s="6">
        <f t="shared" si="0"/>
        <v>245.22</v>
      </c>
      <c r="K93" s="7">
        <v>0.3</v>
      </c>
      <c r="L93" s="8">
        <f t="shared" si="1"/>
        <v>140.69999999999999</v>
      </c>
      <c r="M93" s="8">
        <f t="shared" si="2"/>
        <v>171.65</v>
      </c>
      <c r="N93" s="8">
        <f t="shared" si="8"/>
        <v>140.69999999999999</v>
      </c>
      <c r="O93" s="8">
        <f t="shared" si="9"/>
        <v>171.65</v>
      </c>
      <c r="P93" s="71"/>
      <c r="Q93" s="6">
        <f t="shared" si="10"/>
        <v>0</v>
      </c>
      <c r="R93" s="6">
        <f t="shared" si="4"/>
        <v>0</v>
      </c>
    </row>
    <row r="94" spans="1:18" ht="24">
      <c r="A94" s="2" t="s">
        <v>117</v>
      </c>
      <c r="B94" s="3" t="s">
        <v>118</v>
      </c>
      <c r="C94" s="5" t="s">
        <v>40</v>
      </c>
      <c r="D94" s="5" t="s">
        <v>26</v>
      </c>
      <c r="E94" s="5" t="s">
        <v>27</v>
      </c>
      <c r="F94" s="5" t="s">
        <v>377</v>
      </c>
      <c r="G94" s="4" t="s">
        <v>382</v>
      </c>
      <c r="H94" s="5" t="s">
        <v>90</v>
      </c>
      <c r="I94" s="6">
        <v>248</v>
      </c>
      <c r="J94" s="6">
        <f t="shared" si="0"/>
        <v>302.56</v>
      </c>
      <c r="K94" s="7">
        <v>0.3</v>
      </c>
      <c r="L94" s="8">
        <f t="shared" si="1"/>
        <v>173.6</v>
      </c>
      <c r="M94" s="8">
        <f t="shared" si="2"/>
        <v>211.79</v>
      </c>
      <c r="N94" s="8">
        <f t="shared" si="8"/>
        <v>173.6</v>
      </c>
      <c r="O94" s="8">
        <f t="shared" si="9"/>
        <v>211.79</v>
      </c>
      <c r="P94" s="71"/>
      <c r="Q94" s="6">
        <f t="shared" si="10"/>
        <v>0</v>
      </c>
      <c r="R94" s="6">
        <f t="shared" si="4"/>
        <v>0</v>
      </c>
    </row>
    <row r="95" spans="1:18" ht="24">
      <c r="A95" s="2" t="s">
        <v>117</v>
      </c>
      <c r="B95" s="3" t="s">
        <v>118</v>
      </c>
      <c r="C95" s="5" t="s">
        <v>40</v>
      </c>
      <c r="D95" s="5" t="s">
        <v>26</v>
      </c>
      <c r="E95" s="5" t="s">
        <v>27</v>
      </c>
      <c r="F95" s="5" t="s">
        <v>379</v>
      </c>
      <c r="G95" s="4" t="s">
        <v>383</v>
      </c>
      <c r="H95" s="5" t="s">
        <v>90</v>
      </c>
      <c r="I95" s="6">
        <v>294</v>
      </c>
      <c r="J95" s="6">
        <f t="shared" si="0"/>
        <v>358.68</v>
      </c>
      <c r="K95" s="7">
        <v>0.3</v>
      </c>
      <c r="L95" s="8">
        <f t="shared" si="1"/>
        <v>205.8</v>
      </c>
      <c r="M95" s="8">
        <f t="shared" si="2"/>
        <v>251.08</v>
      </c>
      <c r="N95" s="8">
        <f t="shared" si="8"/>
        <v>205.8</v>
      </c>
      <c r="O95" s="8">
        <f t="shared" si="9"/>
        <v>251.08</v>
      </c>
      <c r="P95" s="71"/>
      <c r="Q95" s="6">
        <f t="shared" si="10"/>
        <v>0</v>
      </c>
      <c r="R95" s="6">
        <f t="shared" si="4"/>
        <v>0</v>
      </c>
    </row>
    <row r="96" spans="1:18" ht="24">
      <c r="A96" s="2" t="s">
        <v>94</v>
      </c>
      <c r="B96" s="3" t="s">
        <v>95</v>
      </c>
      <c r="C96" s="5" t="s">
        <v>40</v>
      </c>
      <c r="D96" s="5" t="s">
        <v>26</v>
      </c>
      <c r="E96" s="5" t="s">
        <v>27</v>
      </c>
      <c r="F96" s="5" t="s">
        <v>41</v>
      </c>
      <c r="G96" s="4" t="s">
        <v>381</v>
      </c>
      <c r="H96" s="5" t="s">
        <v>90</v>
      </c>
      <c r="I96" s="6">
        <v>171</v>
      </c>
      <c r="J96" s="6">
        <f t="shared" si="0"/>
        <v>208.62</v>
      </c>
      <c r="K96" s="7">
        <v>0.3</v>
      </c>
      <c r="L96" s="8">
        <f t="shared" si="1"/>
        <v>119.7</v>
      </c>
      <c r="M96" s="8">
        <f t="shared" si="2"/>
        <v>146.03</v>
      </c>
      <c r="N96" s="8">
        <f t="shared" si="8"/>
        <v>119.7</v>
      </c>
      <c r="O96" s="8">
        <f t="shared" si="9"/>
        <v>146.03</v>
      </c>
      <c r="P96" s="71"/>
      <c r="Q96" s="6">
        <f t="shared" si="10"/>
        <v>0</v>
      </c>
      <c r="R96" s="6">
        <f t="shared" si="4"/>
        <v>0</v>
      </c>
    </row>
    <row r="97" spans="1:18" ht="24">
      <c r="A97" s="2" t="s">
        <v>94</v>
      </c>
      <c r="B97" s="3" t="s">
        <v>95</v>
      </c>
      <c r="C97" s="5" t="s">
        <v>40</v>
      </c>
      <c r="D97" s="5" t="s">
        <v>26</v>
      </c>
      <c r="E97" s="5" t="s">
        <v>27</v>
      </c>
      <c r="F97" s="5" t="s">
        <v>377</v>
      </c>
      <c r="G97" s="4" t="s">
        <v>382</v>
      </c>
      <c r="H97" s="5" t="s">
        <v>90</v>
      </c>
      <c r="I97" s="6">
        <v>212</v>
      </c>
      <c r="J97" s="6">
        <f t="shared" si="0"/>
        <v>258.64</v>
      </c>
      <c r="K97" s="7">
        <v>0.3</v>
      </c>
      <c r="L97" s="8">
        <f t="shared" si="1"/>
        <v>148.4</v>
      </c>
      <c r="M97" s="8">
        <f t="shared" si="2"/>
        <v>181.05</v>
      </c>
      <c r="N97" s="8">
        <f t="shared" si="8"/>
        <v>148.4</v>
      </c>
      <c r="O97" s="8">
        <f t="shared" si="9"/>
        <v>181.05</v>
      </c>
      <c r="P97" s="71"/>
      <c r="Q97" s="6">
        <f t="shared" si="10"/>
        <v>0</v>
      </c>
      <c r="R97" s="6">
        <f t="shared" si="4"/>
        <v>0</v>
      </c>
    </row>
    <row r="98" spans="1:18" ht="24">
      <c r="A98" s="2" t="s">
        <v>94</v>
      </c>
      <c r="B98" s="3" t="s">
        <v>95</v>
      </c>
      <c r="C98" s="5" t="s">
        <v>40</v>
      </c>
      <c r="D98" s="5" t="s">
        <v>26</v>
      </c>
      <c r="E98" s="5" t="s">
        <v>27</v>
      </c>
      <c r="F98" s="5" t="s">
        <v>379</v>
      </c>
      <c r="G98" s="4" t="s">
        <v>383</v>
      </c>
      <c r="H98" s="5" t="s">
        <v>90</v>
      </c>
      <c r="I98" s="6">
        <v>252</v>
      </c>
      <c r="J98" s="6">
        <f t="shared" si="0"/>
        <v>307.44</v>
      </c>
      <c r="K98" s="7">
        <v>0.3</v>
      </c>
      <c r="L98" s="8">
        <f t="shared" si="1"/>
        <v>176.4</v>
      </c>
      <c r="M98" s="8">
        <f t="shared" si="2"/>
        <v>215.21</v>
      </c>
      <c r="N98" s="8">
        <f t="shared" si="8"/>
        <v>176.4</v>
      </c>
      <c r="O98" s="8">
        <f t="shared" si="9"/>
        <v>215.21</v>
      </c>
      <c r="P98" s="71"/>
      <c r="Q98" s="6">
        <f t="shared" si="10"/>
        <v>0</v>
      </c>
      <c r="R98" s="6">
        <f t="shared" si="4"/>
        <v>0</v>
      </c>
    </row>
    <row r="99" spans="1:18" ht="24">
      <c r="A99" s="2" t="s">
        <v>96</v>
      </c>
      <c r="B99" s="3" t="s">
        <v>97</v>
      </c>
      <c r="C99" s="5" t="s">
        <v>40</v>
      </c>
      <c r="D99" s="5" t="s">
        <v>26</v>
      </c>
      <c r="E99" s="5" t="s">
        <v>27</v>
      </c>
      <c r="F99" s="5" t="s">
        <v>41</v>
      </c>
      <c r="G99" s="4" t="s">
        <v>381</v>
      </c>
      <c r="H99" s="5" t="s">
        <v>90</v>
      </c>
      <c r="I99" s="6">
        <v>220</v>
      </c>
      <c r="J99" s="6">
        <f t="shared" si="0"/>
        <v>268.39999999999998</v>
      </c>
      <c r="K99" s="7">
        <v>0.3</v>
      </c>
      <c r="L99" s="8">
        <f t="shared" si="1"/>
        <v>154</v>
      </c>
      <c r="M99" s="8">
        <f t="shared" si="2"/>
        <v>187.88</v>
      </c>
      <c r="N99" s="8">
        <f t="shared" si="8"/>
        <v>154</v>
      </c>
      <c r="O99" s="8">
        <f t="shared" si="9"/>
        <v>187.88</v>
      </c>
      <c r="P99" s="71"/>
      <c r="Q99" s="6">
        <f t="shared" si="10"/>
        <v>0</v>
      </c>
      <c r="R99" s="6">
        <f t="shared" si="4"/>
        <v>0</v>
      </c>
    </row>
    <row r="100" spans="1:18" ht="24">
      <c r="A100" s="2" t="s">
        <v>96</v>
      </c>
      <c r="B100" s="3" t="s">
        <v>97</v>
      </c>
      <c r="C100" s="5" t="s">
        <v>40</v>
      </c>
      <c r="D100" s="5" t="s">
        <v>26</v>
      </c>
      <c r="E100" s="5" t="s">
        <v>27</v>
      </c>
      <c r="F100" s="5" t="s">
        <v>377</v>
      </c>
      <c r="G100" s="4" t="s">
        <v>382</v>
      </c>
      <c r="H100" s="5" t="s">
        <v>90</v>
      </c>
      <c r="I100" s="6">
        <v>272</v>
      </c>
      <c r="J100" s="6">
        <f t="shared" si="0"/>
        <v>331.84</v>
      </c>
      <c r="K100" s="7">
        <v>0.3</v>
      </c>
      <c r="L100" s="8">
        <f t="shared" si="1"/>
        <v>190.4</v>
      </c>
      <c r="M100" s="8">
        <f t="shared" si="2"/>
        <v>232.29</v>
      </c>
      <c r="N100" s="8">
        <f t="shared" si="8"/>
        <v>190.4</v>
      </c>
      <c r="O100" s="8">
        <f t="shared" si="9"/>
        <v>232.29</v>
      </c>
      <c r="P100" s="71"/>
      <c r="Q100" s="6">
        <f t="shared" si="10"/>
        <v>0</v>
      </c>
      <c r="R100" s="6">
        <f t="shared" si="4"/>
        <v>0</v>
      </c>
    </row>
    <row r="101" spans="1:18" ht="24">
      <c r="A101" s="2" t="s">
        <v>96</v>
      </c>
      <c r="B101" s="3" t="s">
        <v>97</v>
      </c>
      <c r="C101" s="5" t="s">
        <v>40</v>
      </c>
      <c r="D101" s="5" t="s">
        <v>26</v>
      </c>
      <c r="E101" s="5" t="s">
        <v>27</v>
      </c>
      <c r="F101" s="5" t="s">
        <v>379</v>
      </c>
      <c r="G101" s="4" t="s">
        <v>383</v>
      </c>
      <c r="H101" s="5" t="s">
        <v>90</v>
      </c>
      <c r="I101" s="6">
        <v>324</v>
      </c>
      <c r="J101" s="6">
        <f t="shared" si="0"/>
        <v>395.28</v>
      </c>
      <c r="K101" s="7">
        <v>0.3</v>
      </c>
      <c r="L101" s="8">
        <f t="shared" si="1"/>
        <v>226.8</v>
      </c>
      <c r="M101" s="8">
        <f t="shared" si="2"/>
        <v>276.7</v>
      </c>
      <c r="N101" s="8">
        <f t="shared" si="8"/>
        <v>226.8</v>
      </c>
      <c r="O101" s="8">
        <f t="shared" si="9"/>
        <v>276.7</v>
      </c>
      <c r="P101" s="71"/>
      <c r="Q101" s="6">
        <f t="shared" si="10"/>
        <v>0</v>
      </c>
      <c r="R101" s="6">
        <f t="shared" si="4"/>
        <v>0</v>
      </c>
    </row>
    <row r="102" spans="1:18" ht="24">
      <c r="A102" s="2" t="s">
        <v>114</v>
      </c>
      <c r="B102" s="4" t="s">
        <v>115</v>
      </c>
      <c r="C102" s="5" t="s">
        <v>40</v>
      </c>
      <c r="D102" s="5" t="s">
        <v>26</v>
      </c>
      <c r="E102" s="5" t="s">
        <v>27</v>
      </c>
      <c r="F102" s="5" t="s">
        <v>41</v>
      </c>
      <c r="G102" s="4" t="s">
        <v>381</v>
      </c>
      <c r="H102" s="5" t="s">
        <v>90</v>
      </c>
      <c r="I102" s="11">
        <v>259</v>
      </c>
      <c r="J102" s="11">
        <f t="shared" si="0"/>
        <v>315.98</v>
      </c>
      <c r="K102" s="12">
        <v>0.3</v>
      </c>
      <c r="L102" s="13">
        <f t="shared" si="1"/>
        <v>181.3</v>
      </c>
      <c r="M102" s="13">
        <f t="shared" si="2"/>
        <v>221.19</v>
      </c>
      <c r="N102" s="13">
        <f t="shared" si="8"/>
        <v>181.3</v>
      </c>
      <c r="O102" s="13">
        <f t="shared" si="9"/>
        <v>221.19</v>
      </c>
      <c r="P102" s="72"/>
      <c r="Q102" s="11">
        <f t="shared" si="10"/>
        <v>0</v>
      </c>
      <c r="R102" s="6">
        <f t="shared" si="4"/>
        <v>0</v>
      </c>
    </row>
    <row r="103" spans="1:18" ht="24">
      <c r="A103" s="2" t="s">
        <v>114</v>
      </c>
      <c r="B103" s="3" t="s">
        <v>115</v>
      </c>
      <c r="C103" s="5" t="s">
        <v>40</v>
      </c>
      <c r="D103" s="5" t="s">
        <v>26</v>
      </c>
      <c r="E103" s="5" t="s">
        <v>27</v>
      </c>
      <c r="F103" s="5" t="s">
        <v>377</v>
      </c>
      <c r="G103" s="4" t="s">
        <v>382</v>
      </c>
      <c r="H103" s="5" t="s">
        <v>90</v>
      </c>
      <c r="I103" s="6">
        <v>320</v>
      </c>
      <c r="J103" s="6">
        <f t="shared" si="0"/>
        <v>390.4</v>
      </c>
      <c r="K103" s="7">
        <v>0.3</v>
      </c>
      <c r="L103" s="8">
        <f t="shared" si="1"/>
        <v>224</v>
      </c>
      <c r="M103" s="8">
        <f t="shared" si="2"/>
        <v>273.27999999999997</v>
      </c>
      <c r="N103" s="8">
        <f t="shared" si="8"/>
        <v>224</v>
      </c>
      <c r="O103" s="8">
        <f t="shared" si="9"/>
        <v>273.27999999999997</v>
      </c>
      <c r="P103" s="71"/>
      <c r="Q103" s="6">
        <f t="shared" si="10"/>
        <v>0</v>
      </c>
      <c r="R103" s="6">
        <f t="shared" si="4"/>
        <v>0</v>
      </c>
    </row>
    <row r="104" spans="1:18" ht="24" customHeight="1">
      <c r="A104" s="2" t="s">
        <v>114</v>
      </c>
      <c r="B104" s="3" t="s">
        <v>115</v>
      </c>
      <c r="C104" s="5" t="s">
        <v>40</v>
      </c>
      <c r="D104" s="5" t="s">
        <v>26</v>
      </c>
      <c r="E104" s="5" t="s">
        <v>27</v>
      </c>
      <c r="F104" s="5" t="s">
        <v>379</v>
      </c>
      <c r="G104" s="4" t="s">
        <v>383</v>
      </c>
      <c r="H104" s="5" t="s">
        <v>90</v>
      </c>
      <c r="I104" s="6">
        <v>381</v>
      </c>
      <c r="J104" s="6">
        <f t="shared" si="0"/>
        <v>464.82</v>
      </c>
      <c r="K104" s="7">
        <v>0.3</v>
      </c>
      <c r="L104" s="8">
        <f t="shared" si="1"/>
        <v>266.7</v>
      </c>
      <c r="M104" s="8">
        <f t="shared" si="2"/>
        <v>325.37</v>
      </c>
      <c r="N104" s="8">
        <f t="shared" si="8"/>
        <v>266.7</v>
      </c>
      <c r="O104" s="8">
        <f t="shared" si="9"/>
        <v>325.37</v>
      </c>
      <c r="P104" s="71"/>
      <c r="Q104" s="6">
        <f t="shared" si="10"/>
        <v>0</v>
      </c>
      <c r="R104" s="6">
        <f t="shared" si="4"/>
        <v>0</v>
      </c>
    </row>
    <row r="105" spans="1:18" ht="24" customHeight="1">
      <c r="A105" s="2" t="s">
        <v>75</v>
      </c>
      <c r="B105" s="3" t="s">
        <v>76</v>
      </c>
      <c r="C105" s="5" t="s">
        <v>40</v>
      </c>
      <c r="D105" s="5" t="s">
        <v>26</v>
      </c>
      <c r="E105" s="5" t="s">
        <v>27</v>
      </c>
      <c r="F105" s="5" t="s">
        <v>41</v>
      </c>
      <c r="G105" s="4" t="s">
        <v>42</v>
      </c>
      <c r="H105" s="5" t="s">
        <v>43</v>
      </c>
      <c r="I105" s="6">
        <v>52</v>
      </c>
      <c r="J105" s="6">
        <f t="shared" si="0"/>
        <v>63.44</v>
      </c>
      <c r="K105" s="7">
        <v>0.3</v>
      </c>
      <c r="L105" s="8">
        <f t="shared" si="1"/>
        <v>36.4</v>
      </c>
      <c r="M105" s="8">
        <f t="shared" si="2"/>
        <v>44.41</v>
      </c>
      <c r="N105" s="8">
        <f t="shared" si="8"/>
        <v>36.4</v>
      </c>
      <c r="O105" s="8">
        <f t="shared" si="9"/>
        <v>44.41</v>
      </c>
      <c r="P105" s="71"/>
      <c r="Q105" s="6">
        <f t="shared" si="10"/>
        <v>0</v>
      </c>
      <c r="R105" s="6">
        <f t="shared" si="4"/>
        <v>0</v>
      </c>
    </row>
    <row r="106" spans="1:18" ht="24" customHeight="1">
      <c r="A106" s="2" t="s">
        <v>75</v>
      </c>
      <c r="B106" s="3" t="s">
        <v>76</v>
      </c>
      <c r="C106" s="5" t="s">
        <v>40</v>
      </c>
      <c r="D106" s="5" t="s">
        <v>26</v>
      </c>
      <c r="E106" s="5" t="s">
        <v>27</v>
      </c>
      <c r="F106" s="5" t="s">
        <v>379</v>
      </c>
      <c r="G106" s="4" t="s">
        <v>380</v>
      </c>
      <c r="H106" s="5" t="s">
        <v>43</v>
      </c>
      <c r="I106" s="6">
        <v>156</v>
      </c>
      <c r="J106" s="6">
        <f t="shared" si="0"/>
        <v>190.32</v>
      </c>
      <c r="K106" s="7">
        <v>0.3</v>
      </c>
      <c r="L106" s="8">
        <f t="shared" si="1"/>
        <v>109.2</v>
      </c>
      <c r="M106" s="8">
        <f t="shared" si="2"/>
        <v>133.22</v>
      </c>
      <c r="N106" s="8">
        <f t="shared" si="8"/>
        <v>109.2</v>
      </c>
      <c r="O106" s="8">
        <f t="shared" si="9"/>
        <v>133.22</v>
      </c>
      <c r="P106" s="71"/>
      <c r="Q106" s="6">
        <f t="shared" si="10"/>
        <v>0</v>
      </c>
      <c r="R106" s="6">
        <f t="shared" si="4"/>
        <v>0</v>
      </c>
    </row>
    <row r="107" spans="1:18" ht="24" customHeight="1">
      <c r="A107" s="2" t="s">
        <v>47</v>
      </c>
      <c r="B107" s="3" t="s">
        <v>48</v>
      </c>
      <c r="C107" s="5" t="s">
        <v>40</v>
      </c>
      <c r="D107" s="5" t="s">
        <v>26</v>
      </c>
      <c r="E107" s="5" t="s">
        <v>27</v>
      </c>
      <c r="F107" s="5" t="s">
        <v>41</v>
      </c>
      <c r="G107" s="4" t="s">
        <v>42</v>
      </c>
      <c r="H107" s="5" t="s">
        <v>43</v>
      </c>
      <c r="I107" s="6">
        <v>49</v>
      </c>
      <c r="J107" s="6">
        <f t="shared" si="0"/>
        <v>59.78</v>
      </c>
      <c r="K107" s="7">
        <v>0.3</v>
      </c>
      <c r="L107" s="8">
        <f t="shared" si="1"/>
        <v>34.299999999999997</v>
      </c>
      <c r="M107" s="8">
        <f t="shared" si="2"/>
        <v>41.85</v>
      </c>
      <c r="N107" s="8">
        <f t="shared" si="8"/>
        <v>34.299999999999997</v>
      </c>
      <c r="O107" s="8">
        <f t="shared" si="9"/>
        <v>41.85</v>
      </c>
      <c r="P107" s="71"/>
      <c r="Q107" s="6">
        <f>N107*P107</f>
        <v>0</v>
      </c>
      <c r="R107" s="6">
        <f t="shared" si="4"/>
        <v>0</v>
      </c>
    </row>
    <row r="108" spans="1:18" ht="24" customHeight="1">
      <c r="A108" s="2" t="s">
        <v>47</v>
      </c>
      <c r="B108" s="3" t="s">
        <v>48</v>
      </c>
      <c r="C108" s="5" t="s">
        <v>40</v>
      </c>
      <c r="D108" s="5" t="s">
        <v>26</v>
      </c>
      <c r="E108" s="5" t="s">
        <v>27</v>
      </c>
      <c r="F108" s="5" t="s">
        <v>379</v>
      </c>
      <c r="G108" s="4" t="s">
        <v>380</v>
      </c>
      <c r="H108" s="5" t="s">
        <v>43</v>
      </c>
      <c r="I108" s="6">
        <v>147</v>
      </c>
      <c r="J108" s="6">
        <f t="shared" si="0"/>
        <v>179.34</v>
      </c>
      <c r="K108" s="7">
        <v>0.3</v>
      </c>
      <c r="L108" s="8">
        <f t="shared" si="1"/>
        <v>102.9</v>
      </c>
      <c r="M108" s="8">
        <f t="shared" si="2"/>
        <v>125.54</v>
      </c>
      <c r="N108" s="8">
        <f t="shared" si="8"/>
        <v>102.9</v>
      </c>
      <c r="O108" s="8">
        <f t="shared" si="9"/>
        <v>125.54</v>
      </c>
      <c r="P108" s="71"/>
      <c r="Q108" s="6">
        <f>N108*P108</f>
        <v>0</v>
      </c>
      <c r="R108" s="6">
        <f t="shared" si="4"/>
        <v>0</v>
      </c>
    </row>
    <row r="109" spans="1:18" ht="24" customHeight="1">
      <c r="A109" s="2" t="s">
        <v>49</v>
      </c>
      <c r="B109" s="3" t="s">
        <v>50</v>
      </c>
      <c r="C109" s="5" t="s">
        <v>40</v>
      </c>
      <c r="D109" s="5" t="s">
        <v>26</v>
      </c>
      <c r="E109" s="5" t="s">
        <v>27</v>
      </c>
      <c r="F109" s="5" t="s">
        <v>41</v>
      </c>
      <c r="G109" s="4" t="s">
        <v>42</v>
      </c>
      <c r="H109" s="5" t="s">
        <v>43</v>
      </c>
      <c r="I109" s="6">
        <v>64</v>
      </c>
      <c r="J109" s="6">
        <f t="shared" si="0"/>
        <v>78.08</v>
      </c>
      <c r="K109" s="7">
        <v>0.3</v>
      </c>
      <c r="L109" s="8">
        <f t="shared" si="1"/>
        <v>44.8</v>
      </c>
      <c r="M109" s="8">
        <f t="shared" si="2"/>
        <v>54.66</v>
      </c>
      <c r="N109" s="8">
        <f t="shared" si="8"/>
        <v>44.8</v>
      </c>
      <c r="O109" s="8">
        <f t="shared" si="9"/>
        <v>54.66</v>
      </c>
      <c r="P109" s="71"/>
      <c r="Q109" s="6">
        <f t="shared" ref="Q109:Q114" si="11">L109*P109</f>
        <v>0</v>
      </c>
      <c r="R109" s="6">
        <f t="shared" si="4"/>
        <v>0</v>
      </c>
    </row>
    <row r="110" spans="1:18" ht="24" customHeight="1">
      <c r="A110" s="2" t="s">
        <v>49</v>
      </c>
      <c r="B110" s="3" t="s">
        <v>50</v>
      </c>
      <c r="C110" s="5" t="s">
        <v>40</v>
      </c>
      <c r="D110" s="5" t="s">
        <v>26</v>
      </c>
      <c r="E110" s="5" t="s">
        <v>27</v>
      </c>
      <c r="F110" s="5" t="s">
        <v>379</v>
      </c>
      <c r="G110" s="4" t="s">
        <v>380</v>
      </c>
      <c r="H110" s="5" t="s">
        <v>43</v>
      </c>
      <c r="I110" s="6">
        <v>192</v>
      </c>
      <c r="J110" s="6">
        <f t="shared" si="0"/>
        <v>234.24</v>
      </c>
      <c r="K110" s="7">
        <v>0.3</v>
      </c>
      <c r="L110" s="8">
        <f t="shared" si="1"/>
        <v>134.4</v>
      </c>
      <c r="M110" s="8">
        <f t="shared" si="2"/>
        <v>163.97</v>
      </c>
      <c r="N110" s="8">
        <f t="shared" si="8"/>
        <v>134.4</v>
      </c>
      <c r="O110" s="8">
        <f t="shared" si="9"/>
        <v>163.97</v>
      </c>
      <c r="P110" s="71"/>
      <c r="Q110" s="6">
        <f t="shared" si="11"/>
        <v>0</v>
      </c>
      <c r="R110" s="6">
        <f t="shared" si="4"/>
        <v>0</v>
      </c>
    </row>
    <row r="111" spans="1:18" ht="24" customHeight="1">
      <c r="A111" s="2" t="s">
        <v>49</v>
      </c>
      <c r="B111" s="3" t="s">
        <v>50</v>
      </c>
      <c r="C111" s="5" t="s">
        <v>40</v>
      </c>
      <c r="D111" s="5" t="s">
        <v>26</v>
      </c>
      <c r="E111" s="5" t="s">
        <v>27</v>
      </c>
      <c r="F111" s="5" t="s">
        <v>41</v>
      </c>
      <c r="G111" s="4" t="s">
        <v>42</v>
      </c>
      <c r="H111" s="5" t="s">
        <v>43</v>
      </c>
      <c r="I111" s="6">
        <v>64</v>
      </c>
      <c r="J111" s="6">
        <f t="shared" ref="J111:J194" si="12">ROUND(I111*1.22,2)</f>
        <v>78.08</v>
      </c>
      <c r="K111" s="7">
        <v>0.3</v>
      </c>
      <c r="L111" s="8">
        <f t="shared" ref="L111:L194" si="13">ROUND(I111*(1-K111),2)</f>
        <v>44.8</v>
      </c>
      <c r="M111" s="8">
        <f t="shared" ref="M111:M194" si="14">ROUND(L111*1.22,2)</f>
        <v>54.66</v>
      </c>
      <c r="N111" s="8">
        <f t="shared" si="8"/>
        <v>44.8</v>
      </c>
      <c r="O111" s="8">
        <f t="shared" si="9"/>
        <v>54.66</v>
      </c>
      <c r="P111" s="71"/>
      <c r="Q111" s="6">
        <f t="shared" si="11"/>
        <v>0</v>
      </c>
      <c r="R111" s="6">
        <f t="shared" si="4"/>
        <v>0</v>
      </c>
    </row>
    <row r="112" spans="1:18" ht="24" customHeight="1">
      <c r="A112" s="2" t="s">
        <v>49</v>
      </c>
      <c r="B112" s="3" t="s">
        <v>50</v>
      </c>
      <c r="C112" s="5" t="s">
        <v>40</v>
      </c>
      <c r="D112" s="5" t="s">
        <v>26</v>
      </c>
      <c r="E112" s="5" t="s">
        <v>27</v>
      </c>
      <c r="F112" s="5" t="s">
        <v>379</v>
      </c>
      <c r="G112" s="4" t="s">
        <v>380</v>
      </c>
      <c r="H112" s="5" t="s">
        <v>43</v>
      </c>
      <c r="I112" s="6">
        <v>192</v>
      </c>
      <c r="J112" s="6">
        <f t="shared" si="12"/>
        <v>234.24</v>
      </c>
      <c r="K112" s="7">
        <v>0.3</v>
      </c>
      <c r="L112" s="8">
        <f t="shared" si="13"/>
        <v>134.4</v>
      </c>
      <c r="M112" s="8">
        <f t="shared" si="14"/>
        <v>163.97</v>
      </c>
      <c r="N112" s="8">
        <f t="shared" si="8"/>
        <v>134.4</v>
      </c>
      <c r="O112" s="8">
        <f t="shared" si="9"/>
        <v>163.97</v>
      </c>
      <c r="P112" s="71"/>
      <c r="Q112" s="6">
        <f t="shared" si="11"/>
        <v>0</v>
      </c>
      <c r="R112" s="6">
        <f t="shared" ref="R112:R195" si="15">Q112*1.22</f>
        <v>0</v>
      </c>
    </row>
    <row r="113" spans="1:18" ht="24" customHeight="1">
      <c r="A113" s="2" t="s">
        <v>73</v>
      </c>
      <c r="B113" s="3" t="s">
        <v>74</v>
      </c>
      <c r="C113" s="5" t="s">
        <v>40</v>
      </c>
      <c r="D113" s="5" t="s">
        <v>26</v>
      </c>
      <c r="E113" s="5" t="s">
        <v>27</v>
      </c>
      <c r="F113" s="5" t="s">
        <v>41</v>
      </c>
      <c r="G113" s="4" t="s">
        <v>42</v>
      </c>
      <c r="H113" s="5" t="s">
        <v>43</v>
      </c>
      <c r="I113" s="6">
        <v>67</v>
      </c>
      <c r="J113" s="6">
        <f t="shared" si="12"/>
        <v>81.739999999999995</v>
      </c>
      <c r="K113" s="7">
        <v>0.3</v>
      </c>
      <c r="L113" s="8">
        <f t="shared" si="13"/>
        <v>46.9</v>
      </c>
      <c r="M113" s="8">
        <f t="shared" si="14"/>
        <v>57.22</v>
      </c>
      <c r="N113" s="8">
        <f t="shared" si="8"/>
        <v>46.9</v>
      </c>
      <c r="O113" s="8">
        <f t="shared" si="9"/>
        <v>57.22</v>
      </c>
      <c r="P113" s="71"/>
      <c r="Q113" s="6">
        <f t="shared" si="11"/>
        <v>0</v>
      </c>
      <c r="R113" s="6">
        <f t="shared" si="15"/>
        <v>0</v>
      </c>
    </row>
    <row r="114" spans="1:18" ht="24" customHeight="1">
      <c r="A114" s="2" t="s">
        <v>73</v>
      </c>
      <c r="B114" s="3" t="s">
        <v>74</v>
      </c>
      <c r="C114" s="5" t="s">
        <v>40</v>
      </c>
      <c r="D114" s="5" t="s">
        <v>26</v>
      </c>
      <c r="E114" s="5" t="s">
        <v>27</v>
      </c>
      <c r="F114" s="5" t="s">
        <v>379</v>
      </c>
      <c r="G114" s="4" t="s">
        <v>380</v>
      </c>
      <c r="H114" s="5" t="s">
        <v>43</v>
      </c>
      <c r="I114" s="6">
        <v>201</v>
      </c>
      <c r="J114" s="6">
        <f t="shared" si="12"/>
        <v>245.22</v>
      </c>
      <c r="K114" s="7">
        <v>0.3</v>
      </c>
      <c r="L114" s="8">
        <f t="shared" si="13"/>
        <v>140.69999999999999</v>
      </c>
      <c r="M114" s="8">
        <f t="shared" si="14"/>
        <v>171.65</v>
      </c>
      <c r="N114" s="8">
        <f t="shared" si="8"/>
        <v>140.69999999999999</v>
      </c>
      <c r="O114" s="8">
        <f t="shared" si="9"/>
        <v>171.65</v>
      </c>
      <c r="P114" s="71"/>
      <c r="Q114" s="6">
        <f t="shared" si="11"/>
        <v>0</v>
      </c>
      <c r="R114" s="6">
        <f t="shared" si="15"/>
        <v>0</v>
      </c>
    </row>
    <row r="115" spans="1:18" ht="24" customHeight="1">
      <c r="A115" s="2" t="s">
        <v>119</v>
      </c>
      <c r="B115" s="3" t="s">
        <v>120</v>
      </c>
      <c r="C115" s="5" t="s">
        <v>40</v>
      </c>
      <c r="D115" s="5" t="s">
        <v>26</v>
      </c>
      <c r="E115" s="5" t="s">
        <v>27</v>
      </c>
      <c r="F115" s="5" t="s">
        <v>28</v>
      </c>
      <c r="G115" s="4" t="s">
        <v>29</v>
      </c>
      <c r="H115" s="5" t="s">
        <v>30</v>
      </c>
      <c r="I115" s="6">
        <v>2.2799999999999998</v>
      </c>
      <c r="J115" s="6">
        <f t="shared" si="12"/>
        <v>2.78</v>
      </c>
      <c r="K115" s="7">
        <v>0.25</v>
      </c>
      <c r="L115" s="8">
        <f t="shared" si="13"/>
        <v>1.71</v>
      </c>
      <c r="M115" s="8">
        <f t="shared" si="14"/>
        <v>2.09</v>
      </c>
      <c r="N115" s="8">
        <f t="shared" ref="N115:O120" si="16">L115*12</f>
        <v>20.52</v>
      </c>
      <c r="O115" s="8">
        <f t="shared" si="16"/>
        <v>25.08</v>
      </c>
      <c r="P115" s="71"/>
      <c r="Q115" s="6">
        <f t="shared" ref="Q115:Q120" si="17">N115*P115</f>
        <v>0</v>
      </c>
      <c r="R115" s="6">
        <f t="shared" si="15"/>
        <v>0</v>
      </c>
    </row>
    <row r="116" spans="1:18" ht="24" customHeight="1">
      <c r="A116" s="2" t="s">
        <v>104</v>
      </c>
      <c r="B116" s="3" t="s">
        <v>105</v>
      </c>
      <c r="C116" s="5" t="s">
        <v>40</v>
      </c>
      <c r="D116" s="5" t="s">
        <v>26</v>
      </c>
      <c r="E116" s="5" t="s">
        <v>27</v>
      </c>
      <c r="F116" s="5" t="s">
        <v>28</v>
      </c>
      <c r="G116" s="4" t="s">
        <v>29</v>
      </c>
      <c r="H116" s="5" t="s">
        <v>30</v>
      </c>
      <c r="I116" s="6">
        <v>2.17</v>
      </c>
      <c r="J116" s="6">
        <f t="shared" si="12"/>
        <v>2.65</v>
      </c>
      <c r="K116" s="7">
        <v>0.25</v>
      </c>
      <c r="L116" s="8">
        <f t="shared" si="13"/>
        <v>1.63</v>
      </c>
      <c r="M116" s="8">
        <f t="shared" si="14"/>
        <v>1.99</v>
      </c>
      <c r="N116" s="8">
        <f>L116*12</f>
        <v>19.559999999999999</v>
      </c>
      <c r="O116" s="8">
        <f>M116*12</f>
        <v>23.88</v>
      </c>
      <c r="P116" s="71"/>
      <c r="Q116" s="6">
        <f>N116*P116</f>
        <v>0</v>
      </c>
      <c r="R116" s="6">
        <f t="shared" si="15"/>
        <v>0</v>
      </c>
    </row>
    <row r="117" spans="1:18" ht="24" customHeight="1">
      <c r="A117" s="2" t="s">
        <v>77</v>
      </c>
      <c r="B117" s="3" t="s">
        <v>78</v>
      </c>
      <c r="C117" s="5" t="s">
        <v>40</v>
      </c>
      <c r="D117" s="5" t="s">
        <v>26</v>
      </c>
      <c r="E117" s="5" t="s">
        <v>27</v>
      </c>
      <c r="F117" s="5" t="s">
        <v>28</v>
      </c>
      <c r="G117" s="4" t="s">
        <v>29</v>
      </c>
      <c r="H117" s="5" t="s">
        <v>30</v>
      </c>
      <c r="I117" s="6">
        <v>1.93</v>
      </c>
      <c r="J117" s="6">
        <f t="shared" si="12"/>
        <v>2.35</v>
      </c>
      <c r="K117" s="7">
        <v>0.25</v>
      </c>
      <c r="L117" s="8">
        <f t="shared" si="13"/>
        <v>1.45</v>
      </c>
      <c r="M117" s="8">
        <f t="shared" si="14"/>
        <v>1.77</v>
      </c>
      <c r="N117" s="8">
        <f t="shared" si="16"/>
        <v>17.399999999999999</v>
      </c>
      <c r="O117" s="8">
        <f t="shared" si="16"/>
        <v>21.240000000000002</v>
      </c>
      <c r="P117" s="71"/>
      <c r="Q117" s="6">
        <f t="shared" si="17"/>
        <v>0</v>
      </c>
      <c r="R117" s="6">
        <f t="shared" si="15"/>
        <v>0</v>
      </c>
    </row>
    <row r="118" spans="1:18" ht="24" customHeight="1">
      <c r="A118" s="2" t="s">
        <v>59</v>
      </c>
      <c r="B118" s="3" t="s">
        <v>60</v>
      </c>
      <c r="C118" s="5" t="s">
        <v>40</v>
      </c>
      <c r="D118" s="5" t="s">
        <v>26</v>
      </c>
      <c r="E118" s="5" t="s">
        <v>27</v>
      </c>
      <c r="F118" s="5" t="s">
        <v>28</v>
      </c>
      <c r="G118" s="4" t="s">
        <v>29</v>
      </c>
      <c r="H118" s="5" t="s">
        <v>30</v>
      </c>
      <c r="I118" s="6">
        <v>1.81</v>
      </c>
      <c r="J118" s="6">
        <f t="shared" si="12"/>
        <v>2.21</v>
      </c>
      <c r="K118" s="7">
        <v>0.25</v>
      </c>
      <c r="L118" s="8">
        <f t="shared" si="13"/>
        <v>1.36</v>
      </c>
      <c r="M118" s="8">
        <f t="shared" si="14"/>
        <v>1.66</v>
      </c>
      <c r="N118" s="8">
        <f t="shared" si="16"/>
        <v>16.32</v>
      </c>
      <c r="O118" s="8">
        <f t="shared" si="16"/>
        <v>19.919999999999998</v>
      </c>
      <c r="P118" s="71"/>
      <c r="Q118" s="6">
        <f t="shared" si="17"/>
        <v>0</v>
      </c>
      <c r="R118" s="6">
        <f t="shared" si="15"/>
        <v>0</v>
      </c>
    </row>
    <row r="119" spans="1:18" ht="24" customHeight="1">
      <c r="A119" s="2" t="s">
        <v>283</v>
      </c>
      <c r="B119" s="3" t="s">
        <v>284</v>
      </c>
      <c r="C119" s="5" t="s">
        <v>25</v>
      </c>
      <c r="D119" s="5" t="s">
        <v>126</v>
      </c>
      <c r="E119" s="5" t="s">
        <v>27</v>
      </c>
      <c r="F119" s="5" t="s">
        <v>28</v>
      </c>
      <c r="G119" s="4" t="s">
        <v>29</v>
      </c>
      <c r="H119" s="5" t="s">
        <v>30</v>
      </c>
      <c r="I119" s="6">
        <v>137.80000000000001</v>
      </c>
      <c r="J119" s="6">
        <f t="shared" si="12"/>
        <v>168.12</v>
      </c>
      <c r="K119" s="7"/>
      <c r="L119" s="8">
        <f t="shared" si="13"/>
        <v>137.80000000000001</v>
      </c>
      <c r="M119" s="8">
        <f t="shared" si="14"/>
        <v>168.12</v>
      </c>
      <c r="N119" s="8">
        <f t="shared" si="16"/>
        <v>1653.6000000000001</v>
      </c>
      <c r="O119" s="8">
        <f t="shared" si="16"/>
        <v>2017.44</v>
      </c>
      <c r="P119" s="71"/>
      <c r="Q119" s="6">
        <f t="shared" si="17"/>
        <v>0</v>
      </c>
      <c r="R119" s="6">
        <f t="shared" si="15"/>
        <v>0</v>
      </c>
    </row>
    <row r="120" spans="1:18" ht="29.4" customHeight="1">
      <c r="A120" s="2" t="s">
        <v>285</v>
      </c>
      <c r="B120" s="3" t="s">
        <v>286</v>
      </c>
      <c r="C120" s="5" t="s">
        <v>25</v>
      </c>
      <c r="D120" s="5" t="s">
        <v>126</v>
      </c>
      <c r="E120" s="5" t="s">
        <v>27</v>
      </c>
      <c r="F120" s="5" t="s">
        <v>28</v>
      </c>
      <c r="G120" s="4" t="s">
        <v>29</v>
      </c>
      <c r="H120" s="5" t="s">
        <v>30</v>
      </c>
      <c r="I120" s="6">
        <v>6.2</v>
      </c>
      <c r="J120" s="6">
        <f t="shared" si="12"/>
        <v>7.56</v>
      </c>
      <c r="K120" s="7"/>
      <c r="L120" s="8">
        <f t="shared" si="13"/>
        <v>6.2</v>
      </c>
      <c r="M120" s="8">
        <f t="shared" si="14"/>
        <v>7.56</v>
      </c>
      <c r="N120" s="8">
        <f t="shared" si="16"/>
        <v>74.400000000000006</v>
      </c>
      <c r="O120" s="8">
        <f t="shared" si="16"/>
        <v>90.72</v>
      </c>
      <c r="P120" s="71"/>
      <c r="Q120" s="6">
        <f t="shared" si="17"/>
        <v>0</v>
      </c>
      <c r="R120" s="6">
        <f t="shared" si="15"/>
        <v>0</v>
      </c>
    </row>
    <row r="121" spans="1:18" ht="24" customHeight="1">
      <c r="A121" s="2" t="s">
        <v>81</v>
      </c>
      <c r="B121" s="3" t="s">
        <v>82</v>
      </c>
      <c r="C121" s="5" t="s">
        <v>40</v>
      </c>
      <c r="D121" s="5" t="s">
        <v>26</v>
      </c>
      <c r="E121" s="5" t="s">
        <v>27</v>
      </c>
      <c r="F121" s="5" t="s">
        <v>41</v>
      </c>
      <c r="G121" s="4" t="s">
        <v>42</v>
      </c>
      <c r="H121" s="5" t="s">
        <v>43</v>
      </c>
      <c r="I121" s="6">
        <v>147</v>
      </c>
      <c r="J121" s="6">
        <f t="shared" si="12"/>
        <v>179.34</v>
      </c>
      <c r="K121" s="7">
        <v>0.3</v>
      </c>
      <c r="L121" s="8">
        <f t="shared" si="13"/>
        <v>102.9</v>
      </c>
      <c r="M121" s="8">
        <f t="shared" si="14"/>
        <v>125.54</v>
      </c>
      <c r="N121" s="8">
        <f>L121</f>
        <v>102.9</v>
      </c>
      <c r="O121" s="8">
        <f>M121</f>
        <v>125.54</v>
      </c>
      <c r="P121" s="71"/>
      <c r="Q121" s="6">
        <f>L121*P121</f>
        <v>0</v>
      </c>
      <c r="R121" s="6">
        <f t="shared" si="15"/>
        <v>0</v>
      </c>
    </row>
    <row r="122" spans="1:18" ht="24" customHeight="1">
      <c r="A122" s="2" t="s">
        <v>81</v>
      </c>
      <c r="B122" s="3" t="s">
        <v>82</v>
      </c>
      <c r="C122" s="5" t="s">
        <v>40</v>
      </c>
      <c r="D122" s="5" t="s">
        <v>26</v>
      </c>
      <c r="E122" s="5" t="s">
        <v>27</v>
      </c>
      <c r="F122" s="5" t="s">
        <v>379</v>
      </c>
      <c r="G122" s="4" t="s">
        <v>380</v>
      </c>
      <c r="H122" s="5" t="s">
        <v>43</v>
      </c>
      <c r="I122" s="6">
        <v>441</v>
      </c>
      <c r="J122" s="6">
        <f t="shared" si="12"/>
        <v>538.02</v>
      </c>
      <c r="K122" s="7">
        <v>0.3</v>
      </c>
      <c r="L122" s="8">
        <f t="shared" si="13"/>
        <v>308.7</v>
      </c>
      <c r="M122" s="8">
        <f t="shared" si="14"/>
        <v>376.61</v>
      </c>
      <c r="N122" s="8">
        <f>L122</f>
        <v>308.7</v>
      </c>
      <c r="O122" s="8">
        <f>M122</f>
        <v>376.61</v>
      </c>
      <c r="P122" s="71"/>
      <c r="Q122" s="6">
        <f>L122*P122</f>
        <v>0</v>
      </c>
      <c r="R122" s="6">
        <f t="shared" si="15"/>
        <v>0</v>
      </c>
    </row>
    <row r="123" spans="1:18" ht="24" customHeight="1">
      <c r="A123" s="2" t="s">
        <v>79</v>
      </c>
      <c r="B123" s="3" t="s">
        <v>80</v>
      </c>
      <c r="C123" s="5" t="s">
        <v>25</v>
      </c>
      <c r="D123" s="5" t="s">
        <v>26</v>
      </c>
      <c r="E123" s="5" t="s">
        <v>27</v>
      </c>
      <c r="F123" s="5" t="s">
        <v>28</v>
      </c>
      <c r="G123" s="4" t="s">
        <v>29</v>
      </c>
      <c r="H123" s="5" t="s">
        <v>30</v>
      </c>
      <c r="I123" s="6">
        <v>5.22</v>
      </c>
      <c r="J123" s="6">
        <f t="shared" si="12"/>
        <v>6.37</v>
      </c>
      <c r="K123" s="7">
        <v>0.25</v>
      </c>
      <c r="L123" s="8">
        <f t="shared" si="13"/>
        <v>3.92</v>
      </c>
      <c r="M123" s="8">
        <f t="shared" si="14"/>
        <v>4.78</v>
      </c>
      <c r="N123" s="8">
        <f>L123*12</f>
        <v>47.04</v>
      </c>
      <c r="O123" s="8">
        <f>M123*12</f>
        <v>57.36</v>
      </c>
      <c r="P123" s="71"/>
      <c r="Q123" s="6">
        <f>N123*P123</f>
        <v>0</v>
      </c>
      <c r="R123" s="6">
        <f t="shared" si="15"/>
        <v>0</v>
      </c>
    </row>
    <row r="124" spans="1:18" ht="24" customHeight="1">
      <c r="A124" s="2" t="s">
        <v>135</v>
      </c>
      <c r="B124" s="3" t="s">
        <v>136</v>
      </c>
      <c r="C124" s="5" t="s">
        <v>40</v>
      </c>
      <c r="D124" s="5" t="s">
        <v>126</v>
      </c>
      <c r="E124" s="5" t="s">
        <v>27</v>
      </c>
      <c r="F124" s="5" t="s">
        <v>41</v>
      </c>
      <c r="G124" s="4" t="s">
        <v>42</v>
      </c>
      <c r="H124" s="5" t="s">
        <v>43</v>
      </c>
      <c r="I124" s="6">
        <v>23</v>
      </c>
      <c r="J124" s="6">
        <f t="shared" si="12"/>
        <v>28.06</v>
      </c>
      <c r="K124" s="7">
        <v>0.3</v>
      </c>
      <c r="L124" s="8">
        <f t="shared" si="13"/>
        <v>16.100000000000001</v>
      </c>
      <c r="M124" s="8">
        <f t="shared" si="14"/>
        <v>19.64</v>
      </c>
      <c r="N124" s="8">
        <f t="shared" ref="N124:O129" si="18">L124</f>
        <v>16.100000000000001</v>
      </c>
      <c r="O124" s="8">
        <f t="shared" si="18"/>
        <v>19.64</v>
      </c>
      <c r="P124" s="71"/>
      <c r="Q124" s="6">
        <f t="shared" ref="Q124:Q129" si="19">L124*P124</f>
        <v>0</v>
      </c>
      <c r="R124" s="6">
        <f t="shared" si="15"/>
        <v>0</v>
      </c>
    </row>
    <row r="125" spans="1:18" ht="24" customHeight="1">
      <c r="A125" s="2" t="s">
        <v>135</v>
      </c>
      <c r="B125" s="3" t="s">
        <v>136</v>
      </c>
      <c r="C125" s="5" t="s">
        <v>40</v>
      </c>
      <c r="D125" s="5" t="s">
        <v>126</v>
      </c>
      <c r="E125" s="5" t="s">
        <v>27</v>
      </c>
      <c r="F125" s="5" t="s">
        <v>377</v>
      </c>
      <c r="G125" s="4" t="s">
        <v>378</v>
      </c>
      <c r="H125" s="5" t="s">
        <v>43</v>
      </c>
      <c r="I125" s="6">
        <v>46</v>
      </c>
      <c r="J125" s="6">
        <f t="shared" si="12"/>
        <v>56.12</v>
      </c>
      <c r="K125" s="7">
        <v>0.3</v>
      </c>
      <c r="L125" s="8">
        <f t="shared" si="13"/>
        <v>32.200000000000003</v>
      </c>
      <c r="M125" s="8">
        <f t="shared" si="14"/>
        <v>39.28</v>
      </c>
      <c r="N125" s="8">
        <f t="shared" si="18"/>
        <v>32.200000000000003</v>
      </c>
      <c r="O125" s="8">
        <f t="shared" si="18"/>
        <v>39.28</v>
      </c>
      <c r="P125" s="71"/>
      <c r="Q125" s="6">
        <f t="shared" si="19"/>
        <v>0</v>
      </c>
      <c r="R125" s="6">
        <f t="shared" si="15"/>
        <v>0</v>
      </c>
    </row>
    <row r="126" spans="1:18" ht="24" customHeight="1">
      <c r="A126" s="2" t="s">
        <v>135</v>
      </c>
      <c r="B126" s="3" t="s">
        <v>136</v>
      </c>
      <c r="C126" s="5" t="s">
        <v>40</v>
      </c>
      <c r="D126" s="5" t="s">
        <v>126</v>
      </c>
      <c r="E126" s="5" t="s">
        <v>27</v>
      </c>
      <c r="F126" s="5" t="s">
        <v>379</v>
      </c>
      <c r="G126" s="4" t="s">
        <v>380</v>
      </c>
      <c r="H126" s="5" t="s">
        <v>43</v>
      </c>
      <c r="I126" s="6">
        <v>69</v>
      </c>
      <c r="J126" s="6">
        <f t="shared" si="12"/>
        <v>84.18</v>
      </c>
      <c r="K126" s="7">
        <v>0.3</v>
      </c>
      <c r="L126" s="8">
        <f t="shared" si="13"/>
        <v>48.3</v>
      </c>
      <c r="M126" s="8">
        <f t="shared" si="14"/>
        <v>58.93</v>
      </c>
      <c r="N126" s="8">
        <f t="shared" si="18"/>
        <v>48.3</v>
      </c>
      <c r="O126" s="8">
        <f t="shared" si="18"/>
        <v>58.93</v>
      </c>
      <c r="P126" s="71"/>
      <c r="Q126" s="6">
        <f t="shared" si="19"/>
        <v>0</v>
      </c>
      <c r="R126" s="6">
        <f t="shared" si="15"/>
        <v>0</v>
      </c>
    </row>
    <row r="127" spans="1:18" ht="24" customHeight="1">
      <c r="A127" s="2" t="s">
        <v>137</v>
      </c>
      <c r="B127" s="3" t="s">
        <v>138</v>
      </c>
      <c r="C127" s="5" t="s">
        <v>40</v>
      </c>
      <c r="D127" s="5" t="s">
        <v>126</v>
      </c>
      <c r="E127" s="5" t="s">
        <v>27</v>
      </c>
      <c r="F127" s="5" t="s">
        <v>41</v>
      </c>
      <c r="G127" s="4" t="s">
        <v>42</v>
      </c>
      <c r="H127" s="5" t="s">
        <v>43</v>
      </c>
      <c r="I127" s="6">
        <v>29</v>
      </c>
      <c r="J127" s="6">
        <f t="shared" si="12"/>
        <v>35.380000000000003</v>
      </c>
      <c r="K127" s="7">
        <v>0.3</v>
      </c>
      <c r="L127" s="8">
        <f t="shared" si="13"/>
        <v>20.3</v>
      </c>
      <c r="M127" s="8">
        <f t="shared" si="14"/>
        <v>24.77</v>
      </c>
      <c r="N127" s="8">
        <f t="shared" si="18"/>
        <v>20.3</v>
      </c>
      <c r="O127" s="8">
        <f t="shared" si="18"/>
        <v>24.77</v>
      </c>
      <c r="P127" s="71"/>
      <c r="Q127" s="6">
        <f t="shared" si="19"/>
        <v>0</v>
      </c>
      <c r="R127" s="6">
        <f t="shared" si="15"/>
        <v>0</v>
      </c>
    </row>
    <row r="128" spans="1:18" ht="24" customHeight="1">
      <c r="A128" s="2" t="s">
        <v>137</v>
      </c>
      <c r="B128" s="3" t="s">
        <v>138</v>
      </c>
      <c r="C128" s="5" t="s">
        <v>40</v>
      </c>
      <c r="D128" s="5" t="s">
        <v>126</v>
      </c>
      <c r="E128" s="5" t="s">
        <v>27</v>
      </c>
      <c r="F128" s="5" t="s">
        <v>377</v>
      </c>
      <c r="G128" s="4" t="s">
        <v>378</v>
      </c>
      <c r="H128" s="5" t="s">
        <v>43</v>
      </c>
      <c r="I128" s="6">
        <v>58</v>
      </c>
      <c r="J128" s="6">
        <f t="shared" si="12"/>
        <v>70.760000000000005</v>
      </c>
      <c r="K128" s="7">
        <v>0.3</v>
      </c>
      <c r="L128" s="8">
        <f t="shared" si="13"/>
        <v>40.6</v>
      </c>
      <c r="M128" s="8">
        <f t="shared" si="14"/>
        <v>49.53</v>
      </c>
      <c r="N128" s="8">
        <f t="shared" si="18"/>
        <v>40.6</v>
      </c>
      <c r="O128" s="8">
        <f t="shared" si="18"/>
        <v>49.53</v>
      </c>
      <c r="P128" s="71"/>
      <c r="Q128" s="6">
        <f t="shared" si="19"/>
        <v>0</v>
      </c>
      <c r="R128" s="6">
        <f t="shared" si="15"/>
        <v>0</v>
      </c>
    </row>
    <row r="129" spans="1:18" ht="24" customHeight="1">
      <c r="A129" s="2" t="s">
        <v>137</v>
      </c>
      <c r="B129" s="3" t="s">
        <v>138</v>
      </c>
      <c r="C129" s="5" t="s">
        <v>40</v>
      </c>
      <c r="D129" s="5" t="s">
        <v>126</v>
      </c>
      <c r="E129" s="5" t="s">
        <v>27</v>
      </c>
      <c r="F129" s="5" t="s">
        <v>379</v>
      </c>
      <c r="G129" s="4" t="s">
        <v>380</v>
      </c>
      <c r="H129" s="5" t="s">
        <v>43</v>
      </c>
      <c r="I129" s="6">
        <v>87</v>
      </c>
      <c r="J129" s="6">
        <f t="shared" si="12"/>
        <v>106.14</v>
      </c>
      <c r="K129" s="7">
        <v>0.3</v>
      </c>
      <c r="L129" s="8">
        <f t="shared" si="13"/>
        <v>60.9</v>
      </c>
      <c r="M129" s="8">
        <f t="shared" si="14"/>
        <v>74.3</v>
      </c>
      <c r="N129" s="8">
        <f t="shared" si="18"/>
        <v>60.9</v>
      </c>
      <c r="O129" s="8">
        <f t="shared" si="18"/>
        <v>74.3</v>
      </c>
      <c r="P129" s="71"/>
      <c r="Q129" s="6">
        <f t="shared" si="19"/>
        <v>0</v>
      </c>
      <c r="R129" s="6">
        <f t="shared" si="15"/>
        <v>0</v>
      </c>
    </row>
    <row r="130" spans="1:18" ht="24" customHeight="1">
      <c r="A130" s="2" t="s">
        <v>281</v>
      </c>
      <c r="B130" s="3" t="s">
        <v>282</v>
      </c>
      <c r="C130" s="5" t="s">
        <v>25</v>
      </c>
      <c r="D130" s="5" t="s">
        <v>126</v>
      </c>
      <c r="E130" s="5" t="s">
        <v>27</v>
      </c>
      <c r="F130" s="5" t="s">
        <v>28</v>
      </c>
      <c r="G130" s="4" t="s">
        <v>29</v>
      </c>
      <c r="H130" s="5" t="s">
        <v>30</v>
      </c>
      <c r="I130" s="6">
        <v>3.2</v>
      </c>
      <c r="J130" s="6">
        <f t="shared" si="12"/>
        <v>3.9</v>
      </c>
      <c r="K130" s="7">
        <v>0.25</v>
      </c>
      <c r="L130" s="8">
        <f t="shared" si="13"/>
        <v>2.4</v>
      </c>
      <c r="M130" s="8">
        <f t="shared" si="14"/>
        <v>2.93</v>
      </c>
      <c r="N130" s="8">
        <f>L130*12</f>
        <v>28.799999999999997</v>
      </c>
      <c r="O130" s="8">
        <f>M130*12</f>
        <v>35.160000000000004</v>
      </c>
      <c r="P130" s="71"/>
      <c r="Q130" s="6">
        <f>N130*P130</f>
        <v>0</v>
      </c>
      <c r="R130" s="6">
        <f t="shared" si="15"/>
        <v>0</v>
      </c>
    </row>
    <row r="131" spans="1:18" ht="24" customHeight="1">
      <c r="A131" s="2" t="s">
        <v>139</v>
      </c>
      <c r="B131" s="3" t="s">
        <v>140</v>
      </c>
      <c r="C131" s="5" t="s">
        <v>40</v>
      </c>
      <c r="D131" s="5" t="s">
        <v>126</v>
      </c>
      <c r="E131" s="5" t="s">
        <v>27</v>
      </c>
      <c r="F131" s="5" t="s">
        <v>41</v>
      </c>
      <c r="G131" s="4" t="s">
        <v>42</v>
      </c>
      <c r="H131" s="5" t="s">
        <v>43</v>
      </c>
      <c r="I131" s="6">
        <v>986</v>
      </c>
      <c r="J131" s="6">
        <f t="shared" si="12"/>
        <v>1202.92</v>
      </c>
      <c r="K131" s="7">
        <v>0.3</v>
      </c>
      <c r="L131" s="8">
        <f t="shared" si="13"/>
        <v>690.2</v>
      </c>
      <c r="M131" s="8">
        <f t="shared" si="14"/>
        <v>842.04</v>
      </c>
      <c r="N131" s="8">
        <f t="shared" ref="N131:N157" si="20">L131</f>
        <v>690.2</v>
      </c>
      <c r="O131" s="8">
        <f t="shared" ref="O131:O157" si="21">M131</f>
        <v>842.04</v>
      </c>
      <c r="P131" s="71"/>
      <c r="Q131" s="6">
        <f t="shared" ref="Q131:Q157" si="22">L131*P131</f>
        <v>0</v>
      </c>
      <c r="R131" s="6">
        <f t="shared" si="15"/>
        <v>0</v>
      </c>
    </row>
    <row r="132" spans="1:18" ht="24" customHeight="1">
      <c r="A132" s="2" t="s">
        <v>139</v>
      </c>
      <c r="B132" s="3" t="s">
        <v>140</v>
      </c>
      <c r="C132" s="5" t="s">
        <v>40</v>
      </c>
      <c r="D132" s="5" t="s">
        <v>126</v>
      </c>
      <c r="E132" s="5" t="s">
        <v>27</v>
      </c>
      <c r="F132" s="5" t="s">
        <v>377</v>
      </c>
      <c r="G132" s="4" t="s">
        <v>378</v>
      </c>
      <c r="H132" s="5" t="s">
        <v>43</v>
      </c>
      <c r="I132" s="6">
        <v>1972</v>
      </c>
      <c r="J132" s="6">
        <f t="shared" si="12"/>
        <v>2405.84</v>
      </c>
      <c r="K132" s="7">
        <v>0.3</v>
      </c>
      <c r="L132" s="8">
        <f t="shared" si="13"/>
        <v>1380.4</v>
      </c>
      <c r="M132" s="8">
        <f t="shared" si="14"/>
        <v>1684.09</v>
      </c>
      <c r="N132" s="8">
        <f t="shared" si="20"/>
        <v>1380.4</v>
      </c>
      <c r="O132" s="8">
        <f t="shared" si="21"/>
        <v>1684.09</v>
      </c>
      <c r="P132" s="71"/>
      <c r="Q132" s="6">
        <f t="shared" si="22"/>
        <v>0</v>
      </c>
      <c r="R132" s="6">
        <f t="shared" si="15"/>
        <v>0</v>
      </c>
    </row>
    <row r="133" spans="1:18" ht="24" customHeight="1">
      <c r="A133" s="2" t="s">
        <v>139</v>
      </c>
      <c r="B133" s="3" t="s">
        <v>140</v>
      </c>
      <c r="C133" s="5" t="s">
        <v>40</v>
      </c>
      <c r="D133" s="5" t="s">
        <v>126</v>
      </c>
      <c r="E133" s="5" t="s">
        <v>27</v>
      </c>
      <c r="F133" s="5" t="s">
        <v>379</v>
      </c>
      <c r="G133" s="4" t="s">
        <v>380</v>
      </c>
      <c r="H133" s="5" t="s">
        <v>43</v>
      </c>
      <c r="I133" s="6">
        <v>2958</v>
      </c>
      <c r="J133" s="6">
        <f t="shared" si="12"/>
        <v>3608.76</v>
      </c>
      <c r="K133" s="7">
        <v>0.3</v>
      </c>
      <c r="L133" s="8">
        <f t="shared" si="13"/>
        <v>2070.6</v>
      </c>
      <c r="M133" s="8">
        <f t="shared" si="14"/>
        <v>2526.13</v>
      </c>
      <c r="N133" s="8">
        <f t="shared" si="20"/>
        <v>2070.6</v>
      </c>
      <c r="O133" s="8">
        <f t="shared" si="21"/>
        <v>2526.13</v>
      </c>
      <c r="P133" s="71"/>
      <c r="Q133" s="6">
        <f t="shared" si="22"/>
        <v>0</v>
      </c>
      <c r="R133" s="6">
        <f t="shared" si="15"/>
        <v>0</v>
      </c>
    </row>
    <row r="134" spans="1:18" ht="24" customHeight="1">
      <c r="A134" s="2" t="s">
        <v>230</v>
      </c>
      <c r="B134" s="3" t="s">
        <v>231</v>
      </c>
      <c r="C134" s="5" t="s">
        <v>40</v>
      </c>
      <c r="D134" s="5" t="s">
        <v>126</v>
      </c>
      <c r="E134" s="5" t="s">
        <v>27</v>
      </c>
      <c r="F134" s="5" t="s">
        <v>41</v>
      </c>
      <c r="G134" s="4" t="s">
        <v>42</v>
      </c>
      <c r="H134" s="5" t="s">
        <v>90</v>
      </c>
      <c r="I134" s="6">
        <v>776</v>
      </c>
      <c r="J134" s="6">
        <f t="shared" si="12"/>
        <v>946.72</v>
      </c>
      <c r="K134" s="7">
        <v>0.3</v>
      </c>
      <c r="L134" s="8">
        <f t="shared" si="13"/>
        <v>543.20000000000005</v>
      </c>
      <c r="M134" s="8">
        <f t="shared" si="14"/>
        <v>662.7</v>
      </c>
      <c r="N134" s="8">
        <f t="shared" si="20"/>
        <v>543.20000000000005</v>
      </c>
      <c r="O134" s="8">
        <f t="shared" si="21"/>
        <v>662.7</v>
      </c>
      <c r="P134" s="71"/>
      <c r="Q134" s="6">
        <f t="shared" si="22"/>
        <v>0</v>
      </c>
      <c r="R134" s="6">
        <f t="shared" si="15"/>
        <v>0</v>
      </c>
    </row>
    <row r="135" spans="1:18" ht="24" customHeight="1">
      <c r="A135" s="2" t="s">
        <v>230</v>
      </c>
      <c r="B135" s="3" t="s">
        <v>231</v>
      </c>
      <c r="C135" s="5" t="s">
        <v>40</v>
      </c>
      <c r="D135" s="5" t="s">
        <v>126</v>
      </c>
      <c r="E135" s="5" t="s">
        <v>27</v>
      </c>
      <c r="F135" s="5" t="s">
        <v>41</v>
      </c>
      <c r="G135" s="4" t="s">
        <v>381</v>
      </c>
      <c r="H135" s="5" t="s">
        <v>90</v>
      </c>
      <c r="I135" s="6">
        <v>776</v>
      </c>
      <c r="J135" s="6">
        <f t="shared" si="12"/>
        <v>946.72</v>
      </c>
      <c r="K135" s="7">
        <v>0.3</v>
      </c>
      <c r="L135" s="8">
        <f t="shared" si="13"/>
        <v>543.20000000000005</v>
      </c>
      <c r="M135" s="8">
        <f t="shared" si="14"/>
        <v>662.7</v>
      </c>
      <c r="N135" s="8">
        <f t="shared" si="20"/>
        <v>543.20000000000005</v>
      </c>
      <c r="O135" s="8">
        <f t="shared" si="21"/>
        <v>662.7</v>
      </c>
      <c r="P135" s="71"/>
      <c r="Q135" s="6">
        <f t="shared" si="22"/>
        <v>0</v>
      </c>
      <c r="R135" s="6">
        <f t="shared" si="15"/>
        <v>0</v>
      </c>
    </row>
    <row r="136" spans="1:18" ht="24" customHeight="1">
      <c r="A136" s="2" t="s">
        <v>230</v>
      </c>
      <c r="B136" s="3" t="s">
        <v>231</v>
      </c>
      <c r="C136" s="5" t="s">
        <v>40</v>
      </c>
      <c r="D136" s="5" t="s">
        <v>126</v>
      </c>
      <c r="E136" s="5" t="s">
        <v>27</v>
      </c>
      <c r="F136" s="5" t="s">
        <v>377</v>
      </c>
      <c r="G136" s="4" t="s">
        <v>378</v>
      </c>
      <c r="H136" s="5" t="s">
        <v>90</v>
      </c>
      <c r="I136" s="6">
        <v>948</v>
      </c>
      <c r="J136" s="6">
        <f t="shared" si="12"/>
        <v>1156.56</v>
      </c>
      <c r="K136" s="7">
        <v>0.3</v>
      </c>
      <c r="L136" s="8">
        <f t="shared" si="13"/>
        <v>663.6</v>
      </c>
      <c r="M136" s="8">
        <f t="shared" si="14"/>
        <v>809.59</v>
      </c>
      <c r="N136" s="8">
        <f t="shared" si="20"/>
        <v>663.6</v>
      </c>
      <c r="O136" s="8">
        <f t="shared" si="21"/>
        <v>809.59</v>
      </c>
      <c r="P136" s="71"/>
      <c r="Q136" s="6">
        <f t="shared" si="22"/>
        <v>0</v>
      </c>
      <c r="R136" s="6">
        <f t="shared" si="15"/>
        <v>0</v>
      </c>
    </row>
    <row r="137" spans="1:18" ht="24" customHeight="1">
      <c r="A137" s="2" t="s">
        <v>230</v>
      </c>
      <c r="B137" s="3" t="s">
        <v>231</v>
      </c>
      <c r="C137" s="5" t="s">
        <v>40</v>
      </c>
      <c r="D137" s="5" t="s">
        <v>126</v>
      </c>
      <c r="E137" s="5" t="s">
        <v>27</v>
      </c>
      <c r="F137" s="5" t="s">
        <v>377</v>
      </c>
      <c r="G137" s="4" t="s">
        <v>382</v>
      </c>
      <c r="H137" s="5" t="s">
        <v>90</v>
      </c>
      <c r="I137" s="6">
        <v>948</v>
      </c>
      <c r="J137" s="6">
        <f t="shared" si="12"/>
        <v>1156.56</v>
      </c>
      <c r="K137" s="7">
        <v>0.3</v>
      </c>
      <c r="L137" s="8">
        <f t="shared" si="13"/>
        <v>663.6</v>
      </c>
      <c r="M137" s="8">
        <f t="shared" si="14"/>
        <v>809.59</v>
      </c>
      <c r="N137" s="8">
        <f t="shared" si="20"/>
        <v>663.6</v>
      </c>
      <c r="O137" s="8">
        <f t="shared" si="21"/>
        <v>809.59</v>
      </c>
      <c r="P137" s="71"/>
      <c r="Q137" s="6">
        <f t="shared" si="22"/>
        <v>0</v>
      </c>
      <c r="R137" s="6">
        <f t="shared" si="15"/>
        <v>0</v>
      </c>
    </row>
    <row r="138" spans="1:18" ht="24" customHeight="1">
      <c r="A138" s="2" t="s">
        <v>230</v>
      </c>
      <c r="B138" s="3" t="s">
        <v>231</v>
      </c>
      <c r="C138" s="5" t="s">
        <v>40</v>
      </c>
      <c r="D138" s="5" t="s">
        <v>126</v>
      </c>
      <c r="E138" s="5" t="s">
        <v>27</v>
      </c>
      <c r="F138" s="5" t="s">
        <v>379</v>
      </c>
      <c r="G138" s="4" t="s">
        <v>380</v>
      </c>
      <c r="H138" s="5" t="s">
        <v>90</v>
      </c>
      <c r="I138" s="6">
        <v>1122</v>
      </c>
      <c r="J138" s="6">
        <f t="shared" si="12"/>
        <v>1368.84</v>
      </c>
      <c r="K138" s="7">
        <v>0.3</v>
      </c>
      <c r="L138" s="8">
        <f t="shared" si="13"/>
        <v>785.4</v>
      </c>
      <c r="M138" s="8">
        <f t="shared" si="14"/>
        <v>958.19</v>
      </c>
      <c r="N138" s="8">
        <f t="shared" si="20"/>
        <v>785.4</v>
      </c>
      <c r="O138" s="8">
        <f t="shared" si="21"/>
        <v>958.19</v>
      </c>
      <c r="P138" s="71"/>
      <c r="Q138" s="6">
        <f t="shared" si="22"/>
        <v>0</v>
      </c>
      <c r="R138" s="6">
        <f t="shared" si="15"/>
        <v>0</v>
      </c>
    </row>
    <row r="139" spans="1:18" ht="24" customHeight="1">
      <c r="A139" s="2" t="s">
        <v>230</v>
      </c>
      <c r="B139" s="3" t="s">
        <v>231</v>
      </c>
      <c r="C139" s="5" t="s">
        <v>40</v>
      </c>
      <c r="D139" s="5" t="s">
        <v>126</v>
      </c>
      <c r="E139" s="5" t="s">
        <v>27</v>
      </c>
      <c r="F139" s="5" t="s">
        <v>379</v>
      </c>
      <c r="G139" s="4" t="s">
        <v>383</v>
      </c>
      <c r="H139" s="5" t="s">
        <v>90</v>
      </c>
      <c r="I139" s="6">
        <v>1122</v>
      </c>
      <c r="J139" s="6">
        <f t="shared" si="12"/>
        <v>1368.84</v>
      </c>
      <c r="K139" s="7">
        <v>0.3</v>
      </c>
      <c r="L139" s="8">
        <f t="shared" si="13"/>
        <v>785.4</v>
      </c>
      <c r="M139" s="8">
        <f t="shared" si="14"/>
        <v>958.19</v>
      </c>
      <c r="N139" s="8">
        <f t="shared" si="20"/>
        <v>785.4</v>
      </c>
      <c r="O139" s="8">
        <f t="shared" si="21"/>
        <v>958.19</v>
      </c>
      <c r="P139" s="71"/>
      <c r="Q139" s="6">
        <f t="shared" si="22"/>
        <v>0</v>
      </c>
      <c r="R139" s="6">
        <f t="shared" si="15"/>
        <v>0</v>
      </c>
    </row>
    <row r="140" spans="1:18" ht="24" customHeight="1">
      <c r="A140" s="2" t="s">
        <v>141</v>
      </c>
      <c r="B140" s="3" t="s">
        <v>142</v>
      </c>
      <c r="C140" s="5" t="s">
        <v>40</v>
      </c>
      <c r="D140" s="5" t="s">
        <v>126</v>
      </c>
      <c r="E140" s="5" t="s">
        <v>27</v>
      </c>
      <c r="F140" s="5" t="s">
        <v>41</v>
      </c>
      <c r="G140" s="4" t="s">
        <v>42</v>
      </c>
      <c r="H140" s="5" t="s">
        <v>43</v>
      </c>
      <c r="I140" s="6">
        <v>173</v>
      </c>
      <c r="J140" s="6">
        <f t="shared" si="12"/>
        <v>211.06</v>
      </c>
      <c r="K140" s="7">
        <v>0.3</v>
      </c>
      <c r="L140" s="8">
        <f t="shared" si="13"/>
        <v>121.1</v>
      </c>
      <c r="M140" s="8">
        <f t="shared" si="14"/>
        <v>147.74</v>
      </c>
      <c r="N140" s="8">
        <f t="shared" si="20"/>
        <v>121.1</v>
      </c>
      <c r="O140" s="8">
        <f t="shared" si="21"/>
        <v>147.74</v>
      </c>
      <c r="P140" s="71"/>
      <c r="Q140" s="6">
        <f t="shared" si="22"/>
        <v>0</v>
      </c>
      <c r="R140" s="6">
        <f t="shared" si="15"/>
        <v>0</v>
      </c>
    </row>
    <row r="141" spans="1:18" ht="24" customHeight="1">
      <c r="A141" s="2" t="s">
        <v>141</v>
      </c>
      <c r="B141" s="3" t="s">
        <v>142</v>
      </c>
      <c r="C141" s="5" t="s">
        <v>40</v>
      </c>
      <c r="D141" s="5" t="s">
        <v>126</v>
      </c>
      <c r="E141" s="5" t="s">
        <v>27</v>
      </c>
      <c r="F141" s="5" t="s">
        <v>377</v>
      </c>
      <c r="G141" s="4" t="s">
        <v>378</v>
      </c>
      <c r="H141" s="5" t="s">
        <v>43</v>
      </c>
      <c r="I141" s="6">
        <v>346</v>
      </c>
      <c r="J141" s="6">
        <f t="shared" si="12"/>
        <v>422.12</v>
      </c>
      <c r="K141" s="7">
        <v>0.3</v>
      </c>
      <c r="L141" s="8">
        <f t="shared" si="13"/>
        <v>242.2</v>
      </c>
      <c r="M141" s="8">
        <f t="shared" si="14"/>
        <v>295.48</v>
      </c>
      <c r="N141" s="8">
        <f t="shared" si="20"/>
        <v>242.2</v>
      </c>
      <c r="O141" s="8">
        <f t="shared" si="21"/>
        <v>295.48</v>
      </c>
      <c r="P141" s="71"/>
      <c r="Q141" s="6">
        <f t="shared" si="22"/>
        <v>0</v>
      </c>
      <c r="R141" s="6">
        <f t="shared" si="15"/>
        <v>0</v>
      </c>
    </row>
    <row r="142" spans="1:18" ht="24" customHeight="1">
      <c r="A142" s="2" t="s">
        <v>141</v>
      </c>
      <c r="B142" s="3" t="s">
        <v>142</v>
      </c>
      <c r="C142" s="5" t="s">
        <v>40</v>
      </c>
      <c r="D142" s="5" t="s">
        <v>126</v>
      </c>
      <c r="E142" s="5" t="s">
        <v>27</v>
      </c>
      <c r="F142" s="5" t="s">
        <v>379</v>
      </c>
      <c r="G142" s="4" t="s">
        <v>380</v>
      </c>
      <c r="H142" s="5" t="s">
        <v>43</v>
      </c>
      <c r="I142" s="6">
        <v>519</v>
      </c>
      <c r="J142" s="6">
        <f t="shared" si="12"/>
        <v>633.17999999999995</v>
      </c>
      <c r="K142" s="7">
        <v>0.3</v>
      </c>
      <c r="L142" s="8">
        <f t="shared" si="13"/>
        <v>363.3</v>
      </c>
      <c r="M142" s="8">
        <f t="shared" si="14"/>
        <v>443.23</v>
      </c>
      <c r="N142" s="8">
        <f t="shared" si="20"/>
        <v>363.3</v>
      </c>
      <c r="O142" s="8">
        <f t="shared" si="21"/>
        <v>443.23</v>
      </c>
      <c r="P142" s="71"/>
      <c r="Q142" s="6">
        <f t="shared" si="22"/>
        <v>0</v>
      </c>
      <c r="R142" s="6">
        <f t="shared" si="15"/>
        <v>0</v>
      </c>
    </row>
    <row r="143" spans="1:18" ht="24" customHeight="1">
      <c r="A143" s="2" t="s">
        <v>268</v>
      </c>
      <c r="B143" s="3" t="s">
        <v>269</v>
      </c>
      <c r="C143" s="5" t="s">
        <v>40</v>
      </c>
      <c r="D143" s="5" t="s">
        <v>126</v>
      </c>
      <c r="E143" s="5" t="s">
        <v>27</v>
      </c>
      <c r="F143" s="5"/>
      <c r="G143" s="4" t="s">
        <v>42</v>
      </c>
      <c r="H143" s="5"/>
      <c r="I143" s="6">
        <v>47</v>
      </c>
      <c r="J143" s="6">
        <f t="shared" si="12"/>
        <v>57.34</v>
      </c>
      <c r="K143" s="7">
        <v>0.3</v>
      </c>
      <c r="L143" s="8">
        <f t="shared" ref="L143:L148" si="23">ROUND(I143*(1-K143),2)</f>
        <v>32.9</v>
      </c>
      <c r="M143" s="8">
        <f t="shared" ref="M143:M148" si="24">ROUND(L143*1.22,2)</f>
        <v>40.14</v>
      </c>
      <c r="N143" s="8">
        <f t="shared" ref="N143:N148" si="25">L143</f>
        <v>32.9</v>
      </c>
      <c r="O143" s="8">
        <f t="shared" ref="O143:O148" si="26">M143</f>
        <v>40.14</v>
      </c>
      <c r="P143" s="71"/>
      <c r="Q143" s="6"/>
      <c r="R143" s="6"/>
    </row>
    <row r="144" spans="1:18" ht="24" customHeight="1">
      <c r="A144" s="2" t="s">
        <v>268</v>
      </c>
      <c r="B144" s="3" t="s">
        <v>269</v>
      </c>
      <c r="C144" s="5" t="s">
        <v>40</v>
      </c>
      <c r="D144" s="5" t="s">
        <v>126</v>
      </c>
      <c r="E144" s="5" t="s">
        <v>27</v>
      </c>
      <c r="F144" s="5"/>
      <c r="G144" s="4" t="s">
        <v>381</v>
      </c>
      <c r="H144" s="5"/>
      <c r="I144" s="6">
        <v>47</v>
      </c>
      <c r="J144" s="6">
        <f t="shared" si="12"/>
        <v>57.34</v>
      </c>
      <c r="K144" s="7">
        <v>0.3</v>
      </c>
      <c r="L144" s="8">
        <f t="shared" si="23"/>
        <v>32.9</v>
      </c>
      <c r="M144" s="8">
        <f t="shared" si="24"/>
        <v>40.14</v>
      </c>
      <c r="N144" s="8">
        <f t="shared" si="25"/>
        <v>32.9</v>
      </c>
      <c r="O144" s="8">
        <f t="shared" si="26"/>
        <v>40.14</v>
      </c>
      <c r="P144" s="71"/>
      <c r="Q144" s="6"/>
      <c r="R144" s="6"/>
    </row>
    <row r="145" spans="1:18" ht="24" customHeight="1">
      <c r="A145" s="2" t="s">
        <v>268</v>
      </c>
      <c r="B145" s="3" t="s">
        <v>269</v>
      </c>
      <c r="C145" s="5" t="s">
        <v>40</v>
      </c>
      <c r="D145" s="5" t="s">
        <v>126</v>
      </c>
      <c r="E145" s="5" t="s">
        <v>27</v>
      </c>
      <c r="F145" s="5"/>
      <c r="G145" s="4" t="s">
        <v>378</v>
      </c>
      <c r="H145" s="5"/>
      <c r="I145" s="6">
        <v>70</v>
      </c>
      <c r="J145" s="6">
        <f t="shared" si="12"/>
        <v>85.4</v>
      </c>
      <c r="K145" s="7">
        <v>0.3</v>
      </c>
      <c r="L145" s="8">
        <f t="shared" si="23"/>
        <v>49</v>
      </c>
      <c r="M145" s="8">
        <f t="shared" si="24"/>
        <v>59.78</v>
      </c>
      <c r="N145" s="8">
        <f t="shared" si="25"/>
        <v>49</v>
      </c>
      <c r="O145" s="8">
        <f t="shared" si="26"/>
        <v>59.78</v>
      </c>
      <c r="P145" s="71"/>
      <c r="Q145" s="6"/>
      <c r="R145" s="6"/>
    </row>
    <row r="146" spans="1:18" ht="24" customHeight="1">
      <c r="A146" s="2" t="s">
        <v>268</v>
      </c>
      <c r="B146" s="3" t="s">
        <v>269</v>
      </c>
      <c r="C146" s="5" t="s">
        <v>40</v>
      </c>
      <c r="D146" s="5" t="s">
        <v>126</v>
      </c>
      <c r="E146" s="5" t="s">
        <v>27</v>
      </c>
      <c r="F146" s="5"/>
      <c r="G146" s="4" t="s">
        <v>382</v>
      </c>
      <c r="H146" s="5"/>
      <c r="I146" s="6">
        <v>70</v>
      </c>
      <c r="J146" s="6">
        <f t="shared" si="12"/>
        <v>85.4</v>
      </c>
      <c r="K146" s="7">
        <v>0.3</v>
      </c>
      <c r="L146" s="8">
        <f t="shared" si="23"/>
        <v>49</v>
      </c>
      <c r="M146" s="8">
        <f t="shared" si="24"/>
        <v>59.78</v>
      </c>
      <c r="N146" s="8">
        <f t="shared" si="25"/>
        <v>49</v>
      </c>
      <c r="O146" s="8">
        <f t="shared" si="26"/>
        <v>59.78</v>
      </c>
      <c r="P146" s="71"/>
      <c r="Q146" s="6"/>
      <c r="R146" s="6"/>
    </row>
    <row r="147" spans="1:18" ht="24" customHeight="1">
      <c r="A147" s="2" t="s">
        <v>268</v>
      </c>
      <c r="B147" s="3" t="s">
        <v>269</v>
      </c>
      <c r="C147" s="5" t="s">
        <v>40</v>
      </c>
      <c r="D147" s="5" t="s">
        <v>126</v>
      </c>
      <c r="E147" s="5" t="s">
        <v>27</v>
      </c>
      <c r="F147" s="5"/>
      <c r="G147" s="4" t="s">
        <v>380</v>
      </c>
      <c r="H147" s="5"/>
      <c r="I147" s="6">
        <v>93</v>
      </c>
      <c r="J147" s="6">
        <f t="shared" si="12"/>
        <v>113.46</v>
      </c>
      <c r="K147" s="7">
        <v>0.3</v>
      </c>
      <c r="L147" s="8">
        <f t="shared" si="23"/>
        <v>65.099999999999994</v>
      </c>
      <c r="M147" s="8">
        <f t="shared" si="24"/>
        <v>79.42</v>
      </c>
      <c r="N147" s="8">
        <f t="shared" si="25"/>
        <v>65.099999999999994</v>
      </c>
      <c r="O147" s="8">
        <f t="shared" si="26"/>
        <v>79.42</v>
      </c>
      <c r="P147" s="71"/>
      <c r="Q147" s="6"/>
      <c r="R147" s="6"/>
    </row>
    <row r="148" spans="1:18" ht="24" customHeight="1">
      <c r="A148" s="2" t="s">
        <v>268</v>
      </c>
      <c r="B148" s="3" t="s">
        <v>269</v>
      </c>
      <c r="C148" s="5" t="s">
        <v>40</v>
      </c>
      <c r="D148" s="5" t="s">
        <v>126</v>
      </c>
      <c r="E148" s="5" t="s">
        <v>27</v>
      </c>
      <c r="F148" s="5"/>
      <c r="G148" s="4" t="s">
        <v>383</v>
      </c>
      <c r="H148" s="5"/>
      <c r="I148" s="6">
        <v>93</v>
      </c>
      <c r="J148" s="6">
        <f t="shared" si="12"/>
        <v>113.46</v>
      </c>
      <c r="K148" s="7">
        <v>0.3</v>
      </c>
      <c r="L148" s="8">
        <f t="shared" si="23"/>
        <v>65.099999999999994</v>
      </c>
      <c r="M148" s="8">
        <f t="shared" si="24"/>
        <v>79.42</v>
      </c>
      <c r="N148" s="8">
        <f t="shared" si="25"/>
        <v>65.099999999999994</v>
      </c>
      <c r="O148" s="8">
        <f t="shared" si="26"/>
        <v>79.42</v>
      </c>
      <c r="P148" s="71"/>
      <c r="Q148" s="6"/>
      <c r="R148" s="6"/>
    </row>
    <row r="149" spans="1:18" ht="24" customHeight="1">
      <c r="A149" s="2" t="s">
        <v>270</v>
      </c>
      <c r="B149" s="3" t="s">
        <v>271</v>
      </c>
      <c r="C149" s="5" t="s">
        <v>40</v>
      </c>
      <c r="D149" s="5" t="s">
        <v>126</v>
      </c>
      <c r="E149" s="5" t="s">
        <v>27</v>
      </c>
      <c r="F149" s="5"/>
      <c r="G149" s="4" t="s">
        <v>42</v>
      </c>
      <c r="H149" s="5"/>
      <c r="I149" s="6">
        <v>60</v>
      </c>
      <c r="J149" s="6">
        <f t="shared" si="12"/>
        <v>73.2</v>
      </c>
      <c r="K149" s="7">
        <v>0.3</v>
      </c>
      <c r="L149" s="8">
        <f t="shared" ref="L149:L154" si="27">ROUND(I149*(1-K149),2)</f>
        <v>42</v>
      </c>
      <c r="M149" s="8">
        <f t="shared" ref="M149:M154" si="28">ROUND(L149*1.22,2)</f>
        <v>51.24</v>
      </c>
      <c r="N149" s="8">
        <f t="shared" ref="N149:N154" si="29">L149</f>
        <v>42</v>
      </c>
      <c r="O149" s="8">
        <f t="shared" ref="O149:O154" si="30">M149</f>
        <v>51.24</v>
      </c>
      <c r="P149" s="71"/>
      <c r="Q149" s="6"/>
      <c r="R149" s="6"/>
    </row>
    <row r="150" spans="1:18" ht="24" customHeight="1">
      <c r="A150" s="2" t="s">
        <v>270</v>
      </c>
      <c r="B150" s="3" t="s">
        <v>271</v>
      </c>
      <c r="C150" s="5" t="s">
        <v>40</v>
      </c>
      <c r="D150" s="5" t="s">
        <v>126</v>
      </c>
      <c r="E150" s="5" t="s">
        <v>27</v>
      </c>
      <c r="F150" s="5"/>
      <c r="G150" s="4" t="s">
        <v>381</v>
      </c>
      <c r="H150" s="5"/>
      <c r="I150" s="6">
        <v>60</v>
      </c>
      <c r="J150" s="6">
        <f t="shared" si="12"/>
        <v>73.2</v>
      </c>
      <c r="K150" s="7">
        <v>0.3</v>
      </c>
      <c r="L150" s="8">
        <f t="shared" si="27"/>
        <v>42</v>
      </c>
      <c r="M150" s="8">
        <f t="shared" si="28"/>
        <v>51.24</v>
      </c>
      <c r="N150" s="8">
        <f t="shared" si="29"/>
        <v>42</v>
      </c>
      <c r="O150" s="8">
        <f t="shared" si="30"/>
        <v>51.24</v>
      </c>
      <c r="P150" s="71"/>
      <c r="Q150" s="6"/>
      <c r="R150" s="6"/>
    </row>
    <row r="151" spans="1:18" ht="24" customHeight="1">
      <c r="A151" s="2" t="s">
        <v>270</v>
      </c>
      <c r="B151" s="3" t="s">
        <v>271</v>
      </c>
      <c r="C151" s="5" t="s">
        <v>40</v>
      </c>
      <c r="D151" s="5" t="s">
        <v>126</v>
      </c>
      <c r="E151" s="5" t="s">
        <v>27</v>
      </c>
      <c r="F151" s="5"/>
      <c r="G151" s="4" t="s">
        <v>378</v>
      </c>
      <c r="H151" s="5"/>
      <c r="I151" s="6">
        <v>88</v>
      </c>
      <c r="J151" s="6">
        <f t="shared" si="12"/>
        <v>107.36</v>
      </c>
      <c r="K151" s="7">
        <v>0.3</v>
      </c>
      <c r="L151" s="8">
        <f t="shared" si="27"/>
        <v>61.6</v>
      </c>
      <c r="M151" s="8">
        <f t="shared" si="28"/>
        <v>75.150000000000006</v>
      </c>
      <c r="N151" s="8">
        <f t="shared" si="29"/>
        <v>61.6</v>
      </c>
      <c r="O151" s="8">
        <f t="shared" si="30"/>
        <v>75.150000000000006</v>
      </c>
      <c r="P151" s="71"/>
      <c r="Q151" s="6"/>
      <c r="R151" s="6"/>
    </row>
    <row r="152" spans="1:18" ht="24" customHeight="1">
      <c r="A152" s="2" t="s">
        <v>270</v>
      </c>
      <c r="B152" s="3" t="s">
        <v>271</v>
      </c>
      <c r="C152" s="5" t="s">
        <v>40</v>
      </c>
      <c r="D152" s="5" t="s">
        <v>126</v>
      </c>
      <c r="E152" s="5" t="s">
        <v>27</v>
      </c>
      <c r="F152" s="5"/>
      <c r="G152" s="4" t="s">
        <v>382</v>
      </c>
      <c r="H152" s="5"/>
      <c r="I152" s="6">
        <v>88</v>
      </c>
      <c r="J152" s="6">
        <f t="shared" si="12"/>
        <v>107.36</v>
      </c>
      <c r="K152" s="7">
        <v>0.3</v>
      </c>
      <c r="L152" s="8">
        <f t="shared" si="27"/>
        <v>61.6</v>
      </c>
      <c r="M152" s="8">
        <f t="shared" si="28"/>
        <v>75.150000000000006</v>
      </c>
      <c r="N152" s="8">
        <f t="shared" si="29"/>
        <v>61.6</v>
      </c>
      <c r="O152" s="8">
        <f t="shared" si="30"/>
        <v>75.150000000000006</v>
      </c>
      <c r="P152" s="71"/>
      <c r="Q152" s="6"/>
      <c r="R152" s="6"/>
    </row>
    <row r="153" spans="1:18" ht="24" customHeight="1">
      <c r="A153" s="2" t="s">
        <v>270</v>
      </c>
      <c r="B153" s="3" t="s">
        <v>271</v>
      </c>
      <c r="C153" s="5" t="s">
        <v>40</v>
      </c>
      <c r="D153" s="5" t="s">
        <v>126</v>
      </c>
      <c r="E153" s="5" t="s">
        <v>27</v>
      </c>
      <c r="F153" s="5"/>
      <c r="G153" s="4" t="s">
        <v>380</v>
      </c>
      <c r="H153" s="5"/>
      <c r="I153" s="6">
        <v>117</v>
      </c>
      <c r="J153" s="6">
        <f t="shared" si="12"/>
        <v>142.74</v>
      </c>
      <c r="K153" s="7">
        <v>0.3</v>
      </c>
      <c r="L153" s="8">
        <f t="shared" si="27"/>
        <v>81.900000000000006</v>
      </c>
      <c r="M153" s="8">
        <f t="shared" si="28"/>
        <v>99.92</v>
      </c>
      <c r="N153" s="8">
        <f t="shared" si="29"/>
        <v>81.900000000000006</v>
      </c>
      <c r="O153" s="8">
        <f t="shared" si="30"/>
        <v>99.92</v>
      </c>
      <c r="P153" s="71"/>
      <c r="Q153" s="6"/>
      <c r="R153" s="6"/>
    </row>
    <row r="154" spans="1:18" ht="24" customHeight="1">
      <c r="A154" s="2" t="s">
        <v>270</v>
      </c>
      <c r="B154" s="3" t="s">
        <v>271</v>
      </c>
      <c r="C154" s="5" t="s">
        <v>40</v>
      </c>
      <c r="D154" s="5" t="s">
        <v>126</v>
      </c>
      <c r="E154" s="5" t="s">
        <v>27</v>
      </c>
      <c r="F154" s="5"/>
      <c r="G154" s="4" t="s">
        <v>383</v>
      </c>
      <c r="H154" s="5"/>
      <c r="I154" s="6">
        <v>117</v>
      </c>
      <c r="J154" s="6">
        <f t="shared" si="12"/>
        <v>142.74</v>
      </c>
      <c r="K154" s="7">
        <v>0.3</v>
      </c>
      <c r="L154" s="8">
        <f t="shared" si="27"/>
        <v>81.900000000000006</v>
      </c>
      <c r="M154" s="8">
        <f t="shared" si="28"/>
        <v>99.92</v>
      </c>
      <c r="N154" s="8">
        <f t="shared" si="29"/>
        <v>81.900000000000006</v>
      </c>
      <c r="O154" s="8">
        <f t="shared" si="30"/>
        <v>99.92</v>
      </c>
      <c r="P154" s="71"/>
      <c r="Q154" s="6"/>
      <c r="R154" s="6"/>
    </row>
    <row r="155" spans="1:18" ht="24" customHeight="1">
      <c r="A155" s="2" t="s">
        <v>143</v>
      </c>
      <c r="B155" s="3" t="s">
        <v>144</v>
      </c>
      <c r="C155" s="5" t="s">
        <v>40</v>
      </c>
      <c r="D155" s="5" t="s">
        <v>126</v>
      </c>
      <c r="E155" s="5" t="s">
        <v>27</v>
      </c>
      <c r="F155" s="5" t="s">
        <v>41</v>
      </c>
      <c r="G155" s="4" t="s">
        <v>42</v>
      </c>
      <c r="H155" s="5" t="s">
        <v>43</v>
      </c>
      <c r="I155" s="6">
        <v>3.5</v>
      </c>
      <c r="J155" s="6">
        <f t="shared" si="12"/>
        <v>4.2699999999999996</v>
      </c>
      <c r="K155" s="7">
        <v>0.3</v>
      </c>
      <c r="L155" s="8">
        <f t="shared" si="13"/>
        <v>2.4500000000000002</v>
      </c>
      <c r="M155" s="8">
        <f t="shared" si="14"/>
        <v>2.99</v>
      </c>
      <c r="N155" s="8">
        <f t="shared" si="20"/>
        <v>2.4500000000000002</v>
      </c>
      <c r="O155" s="8">
        <f t="shared" si="21"/>
        <v>2.99</v>
      </c>
      <c r="P155" s="71"/>
      <c r="Q155" s="6">
        <f t="shared" si="22"/>
        <v>0</v>
      </c>
      <c r="R155" s="6">
        <f t="shared" si="15"/>
        <v>0</v>
      </c>
    </row>
    <row r="156" spans="1:18" ht="24" customHeight="1">
      <c r="A156" s="2" t="s">
        <v>143</v>
      </c>
      <c r="B156" s="3" t="s">
        <v>144</v>
      </c>
      <c r="C156" s="5" t="s">
        <v>40</v>
      </c>
      <c r="D156" s="5" t="s">
        <v>126</v>
      </c>
      <c r="E156" s="5" t="s">
        <v>27</v>
      </c>
      <c r="F156" s="5" t="s">
        <v>377</v>
      </c>
      <c r="G156" s="4" t="s">
        <v>378</v>
      </c>
      <c r="H156" s="5" t="s">
        <v>43</v>
      </c>
      <c r="I156" s="6">
        <v>7</v>
      </c>
      <c r="J156" s="6">
        <f t="shared" si="12"/>
        <v>8.5399999999999991</v>
      </c>
      <c r="K156" s="7">
        <v>0.3</v>
      </c>
      <c r="L156" s="8">
        <f t="shared" si="13"/>
        <v>4.9000000000000004</v>
      </c>
      <c r="M156" s="8">
        <f t="shared" si="14"/>
        <v>5.98</v>
      </c>
      <c r="N156" s="8">
        <f t="shared" si="20"/>
        <v>4.9000000000000004</v>
      </c>
      <c r="O156" s="8">
        <f t="shared" si="21"/>
        <v>5.98</v>
      </c>
      <c r="P156" s="71"/>
      <c r="Q156" s="6">
        <f t="shared" si="22"/>
        <v>0</v>
      </c>
      <c r="R156" s="6">
        <f t="shared" si="15"/>
        <v>0</v>
      </c>
    </row>
    <row r="157" spans="1:18" ht="24" customHeight="1">
      <c r="A157" s="2" t="s">
        <v>143</v>
      </c>
      <c r="B157" s="3" t="s">
        <v>144</v>
      </c>
      <c r="C157" s="5" t="s">
        <v>40</v>
      </c>
      <c r="D157" s="5" t="s">
        <v>126</v>
      </c>
      <c r="E157" s="5" t="s">
        <v>27</v>
      </c>
      <c r="F157" s="5" t="s">
        <v>379</v>
      </c>
      <c r="G157" s="4" t="s">
        <v>380</v>
      </c>
      <c r="H157" s="5" t="s">
        <v>43</v>
      </c>
      <c r="I157" s="6">
        <v>10.5</v>
      </c>
      <c r="J157" s="6">
        <f t="shared" si="12"/>
        <v>12.81</v>
      </c>
      <c r="K157" s="7">
        <v>0.3</v>
      </c>
      <c r="L157" s="8">
        <f t="shared" si="13"/>
        <v>7.35</v>
      </c>
      <c r="M157" s="8">
        <f t="shared" si="14"/>
        <v>8.9700000000000006</v>
      </c>
      <c r="N157" s="8">
        <f t="shared" si="20"/>
        <v>7.35</v>
      </c>
      <c r="O157" s="8">
        <f t="shared" si="21"/>
        <v>8.9700000000000006</v>
      </c>
      <c r="P157" s="71"/>
      <c r="Q157" s="6">
        <f t="shared" si="22"/>
        <v>0</v>
      </c>
      <c r="R157" s="6">
        <f t="shared" si="15"/>
        <v>0</v>
      </c>
    </row>
    <row r="158" spans="1:18" ht="24" customHeight="1">
      <c r="A158" s="2" t="s">
        <v>23</v>
      </c>
      <c r="B158" s="3" t="s">
        <v>24</v>
      </c>
      <c r="C158" s="4" t="s">
        <v>25</v>
      </c>
      <c r="D158" s="5" t="s">
        <v>26</v>
      </c>
      <c r="E158" s="5" t="s">
        <v>27</v>
      </c>
      <c r="F158" s="5" t="s">
        <v>28</v>
      </c>
      <c r="G158" s="4" t="s">
        <v>29</v>
      </c>
      <c r="H158" s="5" t="s">
        <v>30</v>
      </c>
      <c r="I158" s="6">
        <v>23.38</v>
      </c>
      <c r="J158" s="6">
        <f t="shared" si="12"/>
        <v>28.52</v>
      </c>
      <c r="K158" s="7">
        <v>0.25</v>
      </c>
      <c r="L158" s="8">
        <f t="shared" si="13"/>
        <v>17.54</v>
      </c>
      <c r="M158" s="8">
        <f t="shared" si="14"/>
        <v>21.4</v>
      </c>
      <c r="N158" s="8">
        <f t="shared" ref="N158:O162" si="31">L158*12</f>
        <v>210.48</v>
      </c>
      <c r="O158" s="8">
        <f t="shared" si="31"/>
        <v>256.79999999999995</v>
      </c>
      <c r="P158" s="71"/>
      <c r="Q158" s="6">
        <f>N158*P158</f>
        <v>0</v>
      </c>
      <c r="R158" s="6">
        <f t="shared" si="15"/>
        <v>0</v>
      </c>
    </row>
    <row r="159" spans="1:18" ht="24" customHeight="1">
      <c r="A159" s="2" t="s">
        <v>85</v>
      </c>
      <c r="B159" s="3" t="s">
        <v>86</v>
      </c>
      <c r="C159" s="5" t="s">
        <v>25</v>
      </c>
      <c r="D159" s="5" t="s">
        <v>26</v>
      </c>
      <c r="E159" s="5" t="s">
        <v>27</v>
      </c>
      <c r="F159" s="5" t="s">
        <v>28</v>
      </c>
      <c r="G159" s="4" t="s">
        <v>29</v>
      </c>
      <c r="H159" s="5" t="s">
        <v>30</v>
      </c>
      <c r="I159" s="6">
        <v>28</v>
      </c>
      <c r="J159" s="6">
        <f t="shared" si="12"/>
        <v>34.159999999999997</v>
      </c>
      <c r="K159" s="7">
        <v>0.25</v>
      </c>
      <c r="L159" s="8">
        <f>ROUND(I159*(1-K159),2)</f>
        <v>21</v>
      </c>
      <c r="M159" s="8">
        <f t="shared" si="14"/>
        <v>25.62</v>
      </c>
      <c r="N159" s="8">
        <f>L159*12</f>
        <v>252</v>
      </c>
      <c r="O159" s="8">
        <f>M159*12</f>
        <v>307.44</v>
      </c>
      <c r="P159" s="71"/>
      <c r="Q159" s="6">
        <f>N159*P159</f>
        <v>0</v>
      </c>
      <c r="R159" s="6">
        <f t="shared" si="15"/>
        <v>0</v>
      </c>
    </row>
    <row r="160" spans="1:18" ht="24" customHeight="1">
      <c r="A160" s="2" t="s">
        <v>98</v>
      </c>
      <c r="B160" s="3" t="s">
        <v>99</v>
      </c>
      <c r="C160" s="5" t="s">
        <v>25</v>
      </c>
      <c r="D160" s="5" t="s">
        <v>26</v>
      </c>
      <c r="E160" s="5" t="s">
        <v>27</v>
      </c>
      <c r="F160" s="5" t="s">
        <v>28</v>
      </c>
      <c r="G160" s="4" t="s">
        <v>29</v>
      </c>
      <c r="H160" s="5" t="s">
        <v>30</v>
      </c>
      <c r="I160" s="6">
        <v>10.6</v>
      </c>
      <c r="J160" s="6">
        <f t="shared" si="12"/>
        <v>12.93</v>
      </c>
      <c r="K160" s="7">
        <v>0.25</v>
      </c>
      <c r="L160" s="8">
        <f t="shared" si="13"/>
        <v>7.95</v>
      </c>
      <c r="M160" s="8">
        <f t="shared" si="14"/>
        <v>9.6999999999999993</v>
      </c>
      <c r="N160" s="8">
        <f t="shared" si="31"/>
        <v>95.4</v>
      </c>
      <c r="O160" s="8">
        <f t="shared" si="31"/>
        <v>116.39999999999999</v>
      </c>
      <c r="P160" s="71"/>
      <c r="Q160" s="6">
        <f>N160*P160</f>
        <v>0</v>
      </c>
      <c r="R160" s="6">
        <f t="shared" si="15"/>
        <v>0</v>
      </c>
    </row>
    <row r="161" spans="1:18" ht="24" customHeight="1">
      <c r="A161" s="2" t="s">
        <v>52</v>
      </c>
      <c r="B161" s="3" t="s">
        <v>53</v>
      </c>
      <c r="C161" s="5" t="s">
        <v>25</v>
      </c>
      <c r="D161" s="5" t="s">
        <v>26</v>
      </c>
      <c r="E161" s="5" t="s">
        <v>27</v>
      </c>
      <c r="F161" s="5" t="s">
        <v>28</v>
      </c>
      <c r="G161" s="4" t="s">
        <v>29</v>
      </c>
      <c r="H161" s="5" t="s">
        <v>30</v>
      </c>
      <c r="I161" s="6">
        <v>7.1</v>
      </c>
      <c r="J161" s="6">
        <f t="shared" si="12"/>
        <v>8.66</v>
      </c>
      <c r="K161" s="7">
        <v>0.25</v>
      </c>
      <c r="L161" s="8">
        <f t="shared" si="13"/>
        <v>5.33</v>
      </c>
      <c r="M161" s="8">
        <f t="shared" si="14"/>
        <v>6.5</v>
      </c>
      <c r="N161" s="8">
        <f t="shared" si="31"/>
        <v>63.96</v>
      </c>
      <c r="O161" s="8">
        <f t="shared" si="31"/>
        <v>78</v>
      </c>
      <c r="P161" s="71"/>
      <c r="Q161" s="6">
        <f>N161*P161</f>
        <v>0</v>
      </c>
      <c r="R161" s="6">
        <f t="shared" si="15"/>
        <v>0</v>
      </c>
    </row>
    <row r="162" spans="1:18" ht="24" customHeight="1">
      <c r="A162" s="2" t="s">
        <v>287</v>
      </c>
      <c r="B162" s="3" t="s">
        <v>288</v>
      </c>
      <c r="C162" s="5" t="s">
        <v>25</v>
      </c>
      <c r="D162" s="5" t="s">
        <v>126</v>
      </c>
      <c r="E162" s="5" t="s">
        <v>27</v>
      </c>
      <c r="F162" s="5" t="s">
        <v>28</v>
      </c>
      <c r="G162" s="4" t="s">
        <v>29</v>
      </c>
      <c r="H162" s="5" t="s">
        <v>30</v>
      </c>
      <c r="I162" s="6">
        <v>9.1999999999999993</v>
      </c>
      <c r="J162" s="6">
        <f t="shared" si="12"/>
        <v>11.22</v>
      </c>
      <c r="K162" s="7">
        <v>0.25</v>
      </c>
      <c r="L162" s="8">
        <f t="shared" si="13"/>
        <v>6.9</v>
      </c>
      <c r="M162" s="8">
        <f t="shared" si="14"/>
        <v>8.42</v>
      </c>
      <c r="N162" s="8">
        <f>L162*12</f>
        <v>82.800000000000011</v>
      </c>
      <c r="O162" s="8">
        <f t="shared" si="31"/>
        <v>101.03999999999999</v>
      </c>
      <c r="P162" s="71"/>
      <c r="Q162" s="6">
        <f>N162*P162</f>
        <v>0</v>
      </c>
      <c r="R162" s="6">
        <f t="shared" si="15"/>
        <v>0</v>
      </c>
    </row>
    <row r="163" spans="1:18" ht="24" customHeight="1">
      <c r="A163" s="2" t="s">
        <v>219</v>
      </c>
      <c r="B163" s="3" t="s">
        <v>220</v>
      </c>
      <c r="C163" s="5" t="s">
        <v>40</v>
      </c>
      <c r="D163" s="5" t="s">
        <v>126</v>
      </c>
      <c r="E163" s="5" t="s">
        <v>27</v>
      </c>
      <c r="F163" s="5" t="s">
        <v>41</v>
      </c>
      <c r="G163" s="4" t="s">
        <v>42</v>
      </c>
      <c r="H163" s="5" t="s">
        <v>43</v>
      </c>
      <c r="I163" s="6">
        <v>920</v>
      </c>
      <c r="J163" s="6">
        <f t="shared" si="12"/>
        <v>1122.4000000000001</v>
      </c>
      <c r="K163" s="7">
        <v>0.3</v>
      </c>
      <c r="L163" s="8">
        <f t="shared" si="13"/>
        <v>644</v>
      </c>
      <c r="M163" s="8">
        <f t="shared" si="14"/>
        <v>785.68</v>
      </c>
      <c r="N163" s="8">
        <f t="shared" ref="N163:O165" si="32">L163</f>
        <v>644</v>
      </c>
      <c r="O163" s="8">
        <f t="shared" si="32"/>
        <v>785.68</v>
      </c>
      <c r="P163" s="71"/>
      <c r="Q163" s="6">
        <f>L163*P163</f>
        <v>0</v>
      </c>
      <c r="R163" s="6">
        <f t="shared" si="15"/>
        <v>0</v>
      </c>
    </row>
    <row r="164" spans="1:18" ht="24" customHeight="1">
      <c r="A164" s="2" t="s">
        <v>219</v>
      </c>
      <c r="B164" s="3" t="s">
        <v>220</v>
      </c>
      <c r="C164" s="5" t="s">
        <v>40</v>
      </c>
      <c r="D164" s="5" t="s">
        <v>126</v>
      </c>
      <c r="E164" s="5" t="s">
        <v>27</v>
      </c>
      <c r="F164" s="5" t="s">
        <v>377</v>
      </c>
      <c r="G164" s="4" t="s">
        <v>378</v>
      </c>
      <c r="H164" s="5" t="s">
        <v>43</v>
      </c>
      <c r="I164" s="6">
        <v>1840</v>
      </c>
      <c r="J164" s="6">
        <f t="shared" si="12"/>
        <v>2244.8000000000002</v>
      </c>
      <c r="K164" s="7">
        <v>0.3</v>
      </c>
      <c r="L164" s="8">
        <f t="shared" si="13"/>
        <v>1288</v>
      </c>
      <c r="M164" s="8">
        <f t="shared" si="14"/>
        <v>1571.36</v>
      </c>
      <c r="N164" s="8">
        <f t="shared" si="32"/>
        <v>1288</v>
      </c>
      <c r="O164" s="8">
        <f t="shared" si="32"/>
        <v>1571.36</v>
      </c>
      <c r="P164" s="71"/>
      <c r="Q164" s="6">
        <f>L164*P164</f>
        <v>0</v>
      </c>
      <c r="R164" s="6">
        <f t="shared" si="15"/>
        <v>0</v>
      </c>
    </row>
    <row r="165" spans="1:18" ht="24" customHeight="1">
      <c r="A165" s="2" t="s">
        <v>219</v>
      </c>
      <c r="B165" s="3" t="s">
        <v>220</v>
      </c>
      <c r="C165" s="5" t="s">
        <v>40</v>
      </c>
      <c r="D165" s="5" t="s">
        <v>126</v>
      </c>
      <c r="E165" s="5" t="s">
        <v>27</v>
      </c>
      <c r="F165" s="5" t="s">
        <v>379</v>
      </c>
      <c r="G165" s="4" t="s">
        <v>380</v>
      </c>
      <c r="H165" s="5" t="s">
        <v>43</v>
      </c>
      <c r="I165" s="6">
        <v>2760</v>
      </c>
      <c r="J165" s="6">
        <f t="shared" si="12"/>
        <v>3367.2</v>
      </c>
      <c r="K165" s="7">
        <v>0.3</v>
      </c>
      <c r="L165" s="8">
        <f t="shared" si="13"/>
        <v>1932</v>
      </c>
      <c r="M165" s="8">
        <f t="shared" si="14"/>
        <v>2357.04</v>
      </c>
      <c r="N165" s="8">
        <f t="shared" si="32"/>
        <v>1932</v>
      </c>
      <c r="O165" s="8">
        <f t="shared" si="32"/>
        <v>2357.04</v>
      </c>
      <c r="P165" s="71"/>
      <c r="Q165" s="6">
        <f>L165*P165</f>
        <v>0</v>
      </c>
      <c r="R165" s="6">
        <f t="shared" si="15"/>
        <v>0</v>
      </c>
    </row>
    <row r="166" spans="1:18" ht="24" customHeight="1">
      <c r="A166" s="2" t="s">
        <v>108</v>
      </c>
      <c r="B166" s="3" t="s">
        <v>109</v>
      </c>
      <c r="C166" s="5" t="s">
        <v>25</v>
      </c>
      <c r="D166" s="5" t="s">
        <v>26</v>
      </c>
      <c r="E166" s="5" t="s">
        <v>27</v>
      </c>
      <c r="F166" s="5" t="s">
        <v>28</v>
      </c>
      <c r="G166" s="4" t="s">
        <v>29</v>
      </c>
      <c r="H166" s="5" t="s">
        <v>30</v>
      </c>
      <c r="I166" s="6">
        <v>5.6</v>
      </c>
      <c r="J166" s="6">
        <f t="shared" si="12"/>
        <v>6.83</v>
      </c>
      <c r="K166" s="7">
        <v>0.25</v>
      </c>
      <c r="L166" s="8">
        <f t="shared" si="13"/>
        <v>4.2</v>
      </c>
      <c r="M166" s="8">
        <f t="shared" si="14"/>
        <v>5.12</v>
      </c>
      <c r="N166" s="8">
        <f t="shared" ref="N166:O169" si="33">L166*12</f>
        <v>50.400000000000006</v>
      </c>
      <c r="O166" s="8">
        <f t="shared" si="33"/>
        <v>61.44</v>
      </c>
      <c r="P166" s="71"/>
      <c r="Q166" s="6">
        <f>N166*P166</f>
        <v>0</v>
      </c>
      <c r="R166" s="6">
        <f t="shared" si="15"/>
        <v>0</v>
      </c>
    </row>
    <row r="167" spans="1:18" ht="24" customHeight="1">
      <c r="A167" s="2" t="s">
        <v>65</v>
      </c>
      <c r="B167" s="3" t="s">
        <v>66</v>
      </c>
      <c r="C167" s="5" t="s">
        <v>25</v>
      </c>
      <c r="D167" s="5" t="s">
        <v>26</v>
      </c>
      <c r="E167" s="5" t="s">
        <v>27</v>
      </c>
      <c r="F167" s="5" t="s">
        <v>28</v>
      </c>
      <c r="G167" s="4" t="s">
        <v>29</v>
      </c>
      <c r="H167" s="5" t="s">
        <v>30</v>
      </c>
      <c r="I167" s="6">
        <v>4.58</v>
      </c>
      <c r="J167" s="6">
        <f t="shared" si="12"/>
        <v>5.59</v>
      </c>
      <c r="K167" s="7">
        <v>0.25</v>
      </c>
      <c r="L167" s="8">
        <f t="shared" si="13"/>
        <v>3.44</v>
      </c>
      <c r="M167" s="8">
        <f t="shared" si="14"/>
        <v>4.2</v>
      </c>
      <c r="N167" s="8">
        <f t="shared" si="33"/>
        <v>41.28</v>
      </c>
      <c r="O167" s="8">
        <f t="shared" si="33"/>
        <v>50.400000000000006</v>
      </c>
      <c r="P167" s="71"/>
      <c r="Q167" s="6">
        <f>N167*P167</f>
        <v>0</v>
      </c>
      <c r="R167" s="6">
        <f t="shared" si="15"/>
        <v>0</v>
      </c>
    </row>
    <row r="168" spans="1:18" ht="24" customHeight="1">
      <c r="A168" s="2" t="s">
        <v>102</v>
      </c>
      <c r="B168" s="3" t="s">
        <v>103</v>
      </c>
      <c r="C168" s="5" t="s">
        <v>25</v>
      </c>
      <c r="D168" s="5" t="s">
        <v>26</v>
      </c>
      <c r="E168" s="5" t="s">
        <v>27</v>
      </c>
      <c r="F168" s="5" t="s">
        <v>28</v>
      </c>
      <c r="G168" s="3" t="s">
        <v>29</v>
      </c>
      <c r="H168" s="10" t="s">
        <v>30</v>
      </c>
      <c r="I168" s="6">
        <v>17.899999999999999</v>
      </c>
      <c r="J168" s="6">
        <f t="shared" si="12"/>
        <v>21.84</v>
      </c>
      <c r="K168" s="7">
        <v>0.25</v>
      </c>
      <c r="L168" s="8">
        <f t="shared" si="13"/>
        <v>13.43</v>
      </c>
      <c r="M168" s="8">
        <f t="shared" si="14"/>
        <v>16.38</v>
      </c>
      <c r="N168" s="8">
        <f>L168*12</f>
        <v>161.16</v>
      </c>
      <c r="O168" s="8">
        <f>M168*12</f>
        <v>196.56</v>
      </c>
      <c r="P168" s="71"/>
      <c r="Q168" s="6">
        <f>N168*P168</f>
        <v>0</v>
      </c>
      <c r="R168" s="6">
        <f t="shared" si="15"/>
        <v>0</v>
      </c>
    </row>
    <row r="169" spans="1:18" ht="24" customHeight="1">
      <c r="A169" s="2" t="s">
        <v>57</v>
      </c>
      <c r="B169" s="3" t="s">
        <v>58</v>
      </c>
      <c r="C169" s="5" t="s">
        <v>25</v>
      </c>
      <c r="D169" s="5" t="s">
        <v>26</v>
      </c>
      <c r="E169" s="5" t="s">
        <v>27</v>
      </c>
      <c r="F169" s="5" t="s">
        <v>28</v>
      </c>
      <c r="G169" s="4" t="s">
        <v>29</v>
      </c>
      <c r="H169" s="5" t="s">
        <v>30</v>
      </c>
      <c r="I169" s="6">
        <v>15.17</v>
      </c>
      <c r="J169" s="6">
        <f t="shared" si="12"/>
        <v>18.510000000000002</v>
      </c>
      <c r="K169" s="7">
        <v>0.25</v>
      </c>
      <c r="L169" s="8">
        <f t="shared" si="13"/>
        <v>11.38</v>
      </c>
      <c r="M169" s="8">
        <f t="shared" si="14"/>
        <v>13.88</v>
      </c>
      <c r="N169" s="8">
        <f t="shared" si="33"/>
        <v>136.56</v>
      </c>
      <c r="O169" s="8">
        <f t="shared" si="33"/>
        <v>166.56</v>
      </c>
      <c r="P169" s="71"/>
      <c r="Q169" s="6">
        <f>N169*P169</f>
        <v>0</v>
      </c>
      <c r="R169" s="6">
        <f t="shared" si="15"/>
        <v>0</v>
      </c>
    </row>
    <row r="170" spans="1:18" ht="24" customHeight="1">
      <c r="A170" s="2" t="s">
        <v>106</v>
      </c>
      <c r="B170" s="3" t="s">
        <v>107</v>
      </c>
      <c r="C170" s="5" t="s">
        <v>40</v>
      </c>
      <c r="D170" s="5" t="s">
        <v>26</v>
      </c>
      <c r="E170" s="5" t="s">
        <v>27</v>
      </c>
      <c r="F170" s="5" t="s">
        <v>41</v>
      </c>
      <c r="G170" s="4" t="s">
        <v>381</v>
      </c>
      <c r="H170" s="5" t="s">
        <v>90</v>
      </c>
      <c r="I170" s="6">
        <v>471</v>
      </c>
      <c r="J170" s="6">
        <f t="shared" si="12"/>
        <v>574.62</v>
      </c>
      <c r="K170" s="7">
        <v>0.3</v>
      </c>
      <c r="L170" s="8">
        <f t="shared" si="13"/>
        <v>329.7</v>
      </c>
      <c r="M170" s="8">
        <f t="shared" si="14"/>
        <v>402.23</v>
      </c>
      <c r="N170" s="8">
        <f t="shared" ref="N170:N197" si="34">L170</f>
        <v>329.7</v>
      </c>
      <c r="O170" s="8">
        <f t="shared" ref="O170:O197" si="35">M170</f>
        <v>402.23</v>
      </c>
      <c r="P170" s="71"/>
      <c r="Q170" s="6">
        <f t="shared" ref="Q170:Q177" si="36">L170*P170</f>
        <v>0</v>
      </c>
      <c r="R170" s="6">
        <f t="shared" si="15"/>
        <v>0</v>
      </c>
    </row>
    <row r="171" spans="1:18" ht="24" customHeight="1">
      <c r="A171" s="2" t="s">
        <v>106</v>
      </c>
      <c r="B171" s="3" t="s">
        <v>107</v>
      </c>
      <c r="C171" s="5" t="s">
        <v>40</v>
      </c>
      <c r="D171" s="5" t="s">
        <v>26</v>
      </c>
      <c r="E171" s="5" t="s">
        <v>27</v>
      </c>
      <c r="F171" s="5" t="s">
        <v>377</v>
      </c>
      <c r="G171" s="4" t="s">
        <v>382</v>
      </c>
      <c r="H171" s="5" t="s">
        <v>90</v>
      </c>
      <c r="I171" s="6">
        <v>590</v>
      </c>
      <c r="J171" s="6">
        <f t="shared" si="12"/>
        <v>719.8</v>
      </c>
      <c r="K171" s="7">
        <v>0.3</v>
      </c>
      <c r="L171" s="8">
        <f t="shared" si="13"/>
        <v>413</v>
      </c>
      <c r="M171" s="8">
        <f t="shared" si="14"/>
        <v>503.86</v>
      </c>
      <c r="N171" s="8">
        <f t="shared" si="34"/>
        <v>413</v>
      </c>
      <c r="O171" s="8">
        <f t="shared" si="35"/>
        <v>503.86</v>
      </c>
      <c r="P171" s="71"/>
      <c r="Q171" s="6">
        <f t="shared" si="36"/>
        <v>0</v>
      </c>
      <c r="R171" s="6">
        <f t="shared" si="15"/>
        <v>0</v>
      </c>
    </row>
    <row r="172" spans="1:18" ht="24" customHeight="1">
      <c r="A172" s="2" t="s">
        <v>106</v>
      </c>
      <c r="B172" s="3" t="s">
        <v>107</v>
      </c>
      <c r="C172" s="5" t="s">
        <v>40</v>
      </c>
      <c r="D172" s="5" t="s">
        <v>26</v>
      </c>
      <c r="E172" s="5" t="s">
        <v>27</v>
      </c>
      <c r="F172" s="5" t="s">
        <v>379</v>
      </c>
      <c r="G172" s="4" t="s">
        <v>383</v>
      </c>
      <c r="H172" s="5" t="s">
        <v>90</v>
      </c>
      <c r="I172" s="6">
        <v>711</v>
      </c>
      <c r="J172" s="6">
        <f t="shared" si="12"/>
        <v>867.42</v>
      </c>
      <c r="K172" s="7">
        <v>0.3</v>
      </c>
      <c r="L172" s="8">
        <f t="shared" si="13"/>
        <v>497.7</v>
      </c>
      <c r="M172" s="8">
        <f t="shared" si="14"/>
        <v>607.19000000000005</v>
      </c>
      <c r="N172" s="8">
        <f t="shared" si="34"/>
        <v>497.7</v>
      </c>
      <c r="O172" s="8">
        <f t="shared" si="35"/>
        <v>607.19000000000005</v>
      </c>
      <c r="P172" s="71"/>
      <c r="Q172" s="6">
        <f t="shared" si="36"/>
        <v>0</v>
      </c>
      <c r="R172" s="6">
        <f t="shared" si="15"/>
        <v>0</v>
      </c>
    </row>
    <row r="173" spans="1:18" ht="24" customHeight="1">
      <c r="A173" s="2" t="s">
        <v>87</v>
      </c>
      <c r="B173" s="3" t="s">
        <v>88</v>
      </c>
      <c r="C173" s="5" t="s">
        <v>40</v>
      </c>
      <c r="D173" s="5" t="s">
        <v>26</v>
      </c>
      <c r="E173" s="5" t="s">
        <v>27</v>
      </c>
      <c r="F173" s="5" t="s">
        <v>41</v>
      </c>
      <c r="G173" s="4" t="s">
        <v>381</v>
      </c>
      <c r="H173" s="5" t="s">
        <v>90</v>
      </c>
      <c r="I173" s="6">
        <v>400</v>
      </c>
      <c r="J173" s="6">
        <f t="shared" si="12"/>
        <v>488</v>
      </c>
      <c r="K173" s="7">
        <v>0.3</v>
      </c>
      <c r="L173" s="8">
        <f t="shared" si="13"/>
        <v>280</v>
      </c>
      <c r="M173" s="8">
        <f t="shared" si="14"/>
        <v>341.6</v>
      </c>
      <c r="N173" s="8">
        <f t="shared" si="34"/>
        <v>280</v>
      </c>
      <c r="O173" s="8">
        <f t="shared" si="35"/>
        <v>341.6</v>
      </c>
      <c r="P173" s="71"/>
      <c r="Q173" s="6">
        <f t="shared" si="36"/>
        <v>0</v>
      </c>
      <c r="R173" s="6">
        <f t="shared" si="15"/>
        <v>0</v>
      </c>
    </row>
    <row r="174" spans="1:18" ht="24" customHeight="1">
      <c r="A174" s="2" t="s">
        <v>87</v>
      </c>
      <c r="B174" s="3" t="s">
        <v>88</v>
      </c>
      <c r="C174" s="5" t="s">
        <v>40</v>
      </c>
      <c r="D174" s="5" t="s">
        <v>26</v>
      </c>
      <c r="E174" s="5" t="s">
        <v>27</v>
      </c>
      <c r="F174" s="5" t="s">
        <v>377</v>
      </c>
      <c r="G174" s="4" t="s">
        <v>382</v>
      </c>
      <c r="H174" s="5" t="s">
        <v>90</v>
      </c>
      <c r="I174" s="6">
        <v>502</v>
      </c>
      <c r="J174" s="6">
        <f t="shared" si="12"/>
        <v>612.44000000000005</v>
      </c>
      <c r="K174" s="7">
        <v>0.3</v>
      </c>
      <c r="L174" s="8">
        <f t="shared" si="13"/>
        <v>351.4</v>
      </c>
      <c r="M174" s="8">
        <f t="shared" si="14"/>
        <v>428.71</v>
      </c>
      <c r="N174" s="8">
        <f t="shared" si="34"/>
        <v>351.4</v>
      </c>
      <c r="O174" s="8">
        <f t="shared" si="35"/>
        <v>428.71</v>
      </c>
      <c r="P174" s="71"/>
      <c r="Q174" s="6">
        <f t="shared" si="36"/>
        <v>0</v>
      </c>
      <c r="R174" s="6">
        <f t="shared" si="15"/>
        <v>0</v>
      </c>
    </row>
    <row r="175" spans="1:18" ht="24" customHeight="1">
      <c r="A175" s="2" t="s">
        <v>87</v>
      </c>
      <c r="B175" s="3" t="s">
        <v>88</v>
      </c>
      <c r="C175" s="5" t="s">
        <v>40</v>
      </c>
      <c r="D175" s="5" t="s">
        <v>26</v>
      </c>
      <c r="E175" s="5" t="s">
        <v>27</v>
      </c>
      <c r="F175" s="5" t="s">
        <v>379</v>
      </c>
      <c r="G175" s="4" t="s">
        <v>383</v>
      </c>
      <c r="H175" s="5" t="s">
        <v>90</v>
      </c>
      <c r="I175" s="6">
        <v>603</v>
      </c>
      <c r="J175" s="6">
        <f t="shared" si="12"/>
        <v>735.66</v>
      </c>
      <c r="K175" s="7">
        <v>0.3</v>
      </c>
      <c r="L175" s="8">
        <f t="shared" si="13"/>
        <v>422.1</v>
      </c>
      <c r="M175" s="8">
        <f t="shared" si="14"/>
        <v>514.96</v>
      </c>
      <c r="N175" s="8">
        <f t="shared" si="34"/>
        <v>422.1</v>
      </c>
      <c r="O175" s="8">
        <f t="shared" si="35"/>
        <v>514.96</v>
      </c>
      <c r="P175" s="71"/>
      <c r="Q175" s="6">
        <f t="shared" si="36"/>
        <v>0</v>
      </c>
      <c r="R175" s="6">
        <f t="shared" si="15"/>
        <v>0</v>
      </c>
    </row>
    <row r="176" spans="1:18" ht="24" customHeight="1">
      <c r="A176" s="2" t="s">
        <v>63</v>
      </c>
      <c r="B176" s="3" t="s">
        <v>64</v>
      </c>
      <c r="C176" s="5" t="s">
        <v>40</v>
      </c>
      <c r="D176" s="5" t="s">
        <v>26</v>
      </c>
      <c r="E176" s="5" t="s">
        <v>27</v>
      </c>
      <c r="F176" s="5" t="s">
        <v>41</v>
      </c>
      <c r="G176" s="4" t="s">
        <v>42</v>
      </c>
      <c r="H176" s="5" t="s">
        <v>43</v>
      </c>
      <c r="I176" s="6">
        <v>134</v>
      </c>
      <c r="J176" s="6">
        <f t="shared" si="12"/>
        <v>163.47999999999999</v>
      </c>
      <c r="K176" s="7">
        <v>0.3</v>
      </c>
      <c r="L176" s="8">
        <f t="shared" si="13"/>
        <v>93.8</v>
      </c>
      <c r="M176" s="8">
        <f t="shared" si="14"/>
        <v>114.44</v>
      </c>
      <c r="N176" s="8">
        <f t="shared" si="34"/>
        <v>93.8</v>
      </c>
      <c r="O176" s="8">
        <f t="shared" si="35"/>
        <v>114.44</v>
      </c>
      <c r="P176" s="71"/>
      <c r="Q176" s="6">
        <f t="shared" si="36"/>
        <v>0</v>
      </c>
      <c r="R176" s="6">
        <f t="shared" si="15"/>
        <v>0</v>
      </c>
    </row>
    <row r="177" spans="1:18" ht="24" customHeight="1">
      <c r="A177" s="2" t="s">
        <v>63</v>
      </c>
      <c r="B177" s="3" t="s">
        <v>64</v>
      </c>
      <c r="C177" s="5" t="s">
        <v>40</v>
      </c>
      <c r="D177" s="5" t="s">
        <v>26</v>
      </c>
      <c r="E177" s="5" t="s">
        <v>27</v>
      </c>
      <c r="F177" s="5" t="s">
        <v>379</v>
      </c>
      <c r="G177" s="4" t="s">
        <v>380</v>
      </c>
      <c r="H177" s="5" t="s">
        <v>43</v>
      </c>
      <c r="I177" s="6">
        <v>402</v>
      </c>
      <c r="J177" s="6">
        <f t="shared" si="12"/>
        <v>490.44</v>
      </c>
      <c r="K177" s="7">
        <v>0.3</v>
      </c>
      <c r="L177" s="8">
        <f t="shared" si="13"/>
        <v>281.39999999999998</v>
      </c>
      <c r="M177" s="8">
        <f t="shared" si="14"/>
        <v>343.31</v>
      </c>
      <c r="N177" s="8">
        <f t="shared" si="34"/>
        <v>281.39999999999998</v>
      </c>
      <c r="O177" s="8">
        <f t="shared" si="35"/>
        <v>343.31</v>
      </c>
      <c r="P177" s="71"/>
      <c r="Q177" s="6">
        <f t="shared" si="36"/>
        <v>0</v>
      </c>
      <c r="R177" s="6">
        <f t="shared" si="15"/>
        <v>0</v>
      </c>
    </row>
    <row r="178" spans="1:18" ht="24" customHeight="1">
      <c r="A178" s="2" t="s">
        <v>38</v>
      </c>
      <c r="B178" s="3" t="s">
        <v>39</v>
      </c>
      <c r="C178" s="5" t="s">
        <v>40</v>
      </c>
      <c r="D178" s="5" t="s">
        <v>26</v>
      </c>
      <c r="E178" s="5" t="s">
        <v>27</v>
      </c>
      <c r="F178" s="5" t="s">
        <v>41</v>
      </c>
      <c r="G178" s="4" t="s">
        <v>42</v>
      </c>
      <c r="H178" s="5" t="s">
        <v>43</v>
      </c>
      <c r="I178" s="6">
        <v>127</v>
      </c>
      <c r="J178" s="6">
        <f t="shared" si="12"/>
        <v>154.94</v>
      </c>
      <c r="K178" s="7">
        <v>0.3</v>
      </c>
      <c r="L178" s="8">
        <f t="shared" si="13"/>
        <v>88.9</v>
      </c>
      <c r="M178" s="8">
        <f t="shared" si="14"/>
        <v>108.46</v>
      </c>
      <c r="N178" s="8">
        <f t="shared" si="34"/>
        <v>88.9</v>
      </c>
      <c r="O178" s="8">
        <f t="shared" si="35"/>
        <v>108.46</v>
      </c>
      <c r="P178" s="71"/>
      <c r="Q178" s="6">
        <f>N178*P178</f>
        <v>0</v>
      </c>
      <c r="R178" s="6">
        <f t="shared" si="15"/>
        <v>0</v>
      </c>
    </row>
    <row r="179" spans="1:18" ht="24" customHeight="1">
      <c r="A179" s="2" t="s">
        <v>38</v>
      </c>
      <c r="B179" s="3" t="s">
        <v>39</v>
      </c>
      <c r="C179" s="5" t="s">
        <v>40</v>
      </c>
      <c r="D179" s="5" t="s">
        <v>26</v>
      </c>
      <c r="E179" s="5" t="s">
        <v>27</v>
      </c>
      <c r="F179" s="5" t="s">
        <v>379</v>
      </c>
      <c r="G179" s="4" t="s">
        <v>380</v>
      </c>
      <c r="H179" s="5" t="s">
        <v>43</v>
      </c>
      <c r="I179" s="6">
        <v>381</v>
      </c>
      <c r="J179" s="6">
        <f t="shared" si="12"/>
        <v>464.82</v>
      </c>
      <c r="K179" s="7">
        <v>0.3</v>
      </c>
      <c r="L179" s="8">
        <f t="shared" si="13"/>
        <v>266.7</v>
      </c>
      <c r="M179" s="8">
        <f t="shared" si="14"/>
        <v>325.37</v>
      </c>
      <c r="N179" s="8">
        <f t="shared" si="34"/>
        <v>266.7</v>
      </c>
      <c r="O179" s="8">
        <f t="shared" si="35"/>
        <v>325.37</v>
      </c>
      <c r="P179" s="71"/>
      <c r="Q179" s="6">
        <f>N179*P179</f>
        <v>0</v>
      </c>
      <c r="R179" s="6">
        <f t="shared" si="15"/>
        <v>0</v>
      </c>
    </row>
    <row r="180" spans="1:18" ht="24" customHeight="1">
      <c r="A180" s="2" t="s">
        <v>145</v>
      </c>
      <c r="B180" s="3" t="s">
        <v>146</v>
      </c>
      <c r="C180" s="5" t="s">
        <v>40</v>
      </c>
      <c r="D180" s="5" t="s">
        <v>126</v>
      </c>
      <c r="E180" s="5" t="s">
        <v>27</v>
      </c>
      <c r="F180" s="5" t="s">
        <v>41</v>
      </c>
      <c r="G180" s="4" t="s">
        <v>42</v>
      </c>
      <c r="H180" s="5" t="s">
        <v>43</v>
      </c>
      <c r="I180" s="6">
        <v>159</v>
      </c>
      <c r="J180" s="6">
        <f t="shared" si="12"/>
        <v>193.98</v>
      </c>
      <c r="K180" s="7">
        <v>0.3</v>
      </c>
      <c r="L180" s="8">
        <f t="shared" si="13"/>
        <v>111.3</v>
      </c>
      <c r="M180" s="8">
        <f t="shared" si="14"/>
        <v>135.79</v>
      </c>
      <c r="N180" s="8">
        <f t="shared" si="34"/>
        <v>111.3</v>
      </c>
      <c r="O180" s="8">
        <f t="shared" si="35"/>
        <v>135.79</v>
      </c>
      <c r="P180" s="71"/>
      <c r="Q180" s="6">
        <f t="shared" ref="Q180:Q197" si="37">L180*P180</f>
        <v>0</v>
      </c>
      <c r="R180" s="6">
        <f t="shared" si="15"/>
        <v>0</v>
      </c>
    </row>
    <row r="181" spans="1:18" ht="24" customHeight="1">
      <c r="A181" s="2" t="s">
        <v>145</v>
      </c>
      <c r="B181" s="3" t="s">
        <v>146</v>
      </c>
      <c r="C181" s="5" t="s">
        <v>40</v>
      </c>
      <c r="D181" s="5" t="s">
        <v>126</v>
      </c>
      <c r="E181" s="5" t="s">
        <v>27</v>
      </c>
      <c r="F181" s="5" t="s">
        <v>377</v>
      </c>
      <c r="G181" s="4" t="s">
        <v>378</v>
      </c>
      <c r="H181" s="5" t="s">
        <v>43</v>
      </c>
      <c r="I181" s="6">
        <v>318</v>
      </c>
      <c r="J181" s="6">
        <f t="shared" si="12"/>
        <v>387.96</v>
      </c>
      <c r="K181" s="7">
        <v>0.3</v>
      </c>
      <c r="L181" s="8">
        <f t="shared" si="13"/>
        <v>222.6</v>
      </c>
      <c r="M181" s="8">
        <f t="shared" si="14"/>
        <v>271.57</v>
      </c>
      <c r="N181" s="8">
        <f t="shared" si="34"/>
        <v>222.6</v>
      </c>
      <c r="O181" s="8">
        <f t="shared" si="35"/>
        <v>271.57</v>
      </c>
      <c r="P181" s="71"/>
      <c r="Q181" s="6">
        <f t="shared" si="37"/>
        <v>0</v>
      </c>
      <c r="R181" s="6">
        <f t="shared" si="15"/>
        <v>0</v>
      </c>
    </row>
    <row r="182" spans="1:18" ht="24" customHeight="1">
      <c r="A182" s="2" t="s">
        <v>145</v>
      </c>
      <c r="B182" s="3" t="s">
        <v>146</v>
      </c>
      <c r="C182" s="5" t="s">
        <v>40</v>
      </c>
      <c r="D182" s="5" t="s">
        <v>126</v>
      </c>
      <c r="E182" s="5" t="s">
        <v>27</v>
      </c>
      <c r="F182" s="5" t="s">
        <v>379</v>
      </c>
      <c r="G182" s="4" t="s">
        <v>380</v>
      </c>
      <c r="H182" s="5" t="s">
        <v>43</v>
      </c>
      <c r="I182" s="6">
        <v>477</v>
      </c>
      <c r="J182" s="6">
        <f t="shared" si="12"/>
        <v>581.94000000000005</v>
      </c>
      <c r="K182" s="7">
        <v>0.3</v>
      </c>
      <c r="L182" s="8">
        <f t="shared" si="13"/>
        <v>333.9</v>
      </c>
      <c r="M182" s="8">
        <f t="shared" si="14"/>
        <v>407.36</v>
      </c>
      <c r="N182" s="8">
        <f t="shared" si="34"/>
        <v>333.9</v>
      </c>
      <c r="O182" s="8">
        <f t="shared" si="35"/>
        <v>407.36</v>
      </c>
      <c r="P182" s="71"/>
      <c r="Q182" s="6">
        <f t="shared" si="37"/>
        <v>0</v>
      </c>
      <c r="R182" s="6">
        <f t="shared" si="15"/>
        <v>0</v>
      </c>
    </row>
    <row r="183" spans="1:18" ht="24" customHeight="1">
      <c r="A183" s="2" t="s">
        <v>266</v>
      </c>
      <c r="B183" s="3" t="s">
        <v>267</v>
      </c>
      <c r="C183" s="5" t="s">
        <v>40</v>
      </c>
      <c r="D183" s="5" t="s">
        <v>126</v>
      </c>
      <c r="E183" s="5" t="s">
        <v>27</v>
      </c>
      <c r="F183" s="5" t="s">
        <v>41</v>
      </c>
      <c r="G183" s="4" t="s">
        <v>42</v>
      </c>
      <c r="H183" s="5"/>
      <c r="I183" s="6">
        <v>624</v>
      </c>
      <c r="J183" s="6">
        <f t="shared" si="12"/>
        <v>761.28</v>
      </c>
      <c r="K183" s="7">
        <v>0.3</v>
      </c>
      <c r="L183" s="8">
        <f t="shared" ref="L183:L191" si="38">ROUND(I183*(1-K183),2)</f>
        <v>436.8</v>
      </c>
      <c r="M183" s="8">
        <f t="shared" ref="M183:M191" si="39">ROUND(L183*1.22,2)</f>
        <v>532.9</v>
      </c>
      <c r="N183" s="8">
        <f t="shared" ref="N183:N191" si="40">L183</f>
        <v>436.8</v>
      </c>
      <c r="O183" s="8">
        <f t="shared" ref="O183:O191" si="41">M183</f>
        <v>532.9</v>
      </c>
      <c r="P183" s="71"/>
      <c r="Q183" s="6">
        <f t="shared" ref="Q183:Q191" si="42">L183*P183</f>
        <v>0</v>
      </c>
      <c r="R183" s="6">
        <f t="shared" ref="R183:R191" si="43">Q183*1.22</f>
        <v>0</v>
      </c>
    </row>
    <row r="184" spans="1:18" ht="24" customHeight="1">
      <c r="A184" s="2" t="s">
        <v>266</v>
      </c>
      <c r="B184" s="3" t="s">
        <v>267</v>
      </c>
      <c r="C184" s="5" t="s">
        <v>40</v>
      </c>
      <c r="D184" s="5" t="s">
        <v>126</v>
      </c>
      <c r="E184" s="5" t="s">
        <v>27</v>
      </c>
      <c r="F184" s="5" t="s">
        <v>41</v>
      </c>
      <c r="G184" s="4" t="s">
        <v>381</v>
      </c>
      <c r="H184" s="5"/>
      <c r="I184" s="6">
        <v>624</v>
      </c>
      <c r="J184" s="6">
        <f t="shared" si="12"/>
        <v>761.28</v>
      </c>
      <c r="K184" s="7">
        <v>0.3</v>
      </c>
      <c r="L184" s="8">
        <f t="shared" si="38"/>
        <v>436.8</v>
      </c>
      <c r="M184" s="8">
        <f t="shared" si="39"/>
        <v>532.9</v>
      </c>
      <c r="N184" s="8">
        <f t="shared" si="40"/>
        <v>436.8</v>
      </c>
      <c r="O184" s="8">
        <f t="shared" si="41"/>
        <v>532.9</v>
      </c>
      <c r="P184" s="71"/>
      <c r="Q184" s="6">
        <f t="shared" si="42"/>
        <v>0</v>
      </c>
      <c r="R184" s="6">
        <f t="shared" si="43"/>
        <v>0</v>
      </c>
    </row>
    <row r="185" spans="1:18" ht="24" customHeight="1">
      <c r="A185" s="2" t="s">
        <v>266</v>
      </c>
      <c r="B185" s="3" t="s">
        <v>267</v>
      </c>
      <c r="C185" s="5" t="s">
        <v>40</v>
      </c>
      <c r="D185" s="5" t="s">
        <v>126</v>
      </c>
      <c r="E185" s="5" t="s">
        <v>27</v>
      </c>
      <c r="F185" s="5" t="s">
        <v>377</v>
      </c>
      <c r="G185" s="4" t="s">
        <v>378</v>
      </c>
      <c r="H185" s="5"/>
      <c r="I185" s="6">
        <v>782</v>
      </c>
      <c r="J185" s="6">
        <f t="shared" si="12"/>
        <v>954.04</v>
      </c>
      <c r="K185" s="7">
        <v>0.3</v>
      </c>
      <c r="L185" s="8">
        <f t="shared" si="38"/>
        <v>547.4</v>
      </c>
      <c r="M185" s="8">
        <f t="shared" si="39"/>
        <v>667.83</v>
      </c>
      <c r="N185" s="8">
        <f t="shared" si="40"/>
        <v>547.4</v>
      </c>
      <c r="O185" s="8">
        <f t="shared" si="41"/>
        <v>667.83</v>
      </c>
      <c r="P185" s="71"/>
      <c r="Q185" s="6">
        <f t="shared" si="42"/>
        <v>0</v>
      </c>
      <c r="R185" s="6">
        <f t="shared" si="43"/>
        <v>0</v>
      </c>
    </row>
    <row r="186" spans="1:18" ht="24" customHeight="1">
      <c r="A186" s="2" t="s">
        <v>266</v>
      </c>
      <c r="B186" s="3" t="s">
        <v>267</v>
      </c>
      <c r="C186" s="5" t="s">
        <v>40</v>
      </c>
      <c r="D186" s="5" t="s">
        <v>126</v>
      </c>
      <c r="E186" s="5" t="s">
        <v>27</v>
      </c>
      <c r="F186" s="5" t="s">
        <v>377</v>
      </c>
      <c r="G186" s="4" t="s">
        <v>382</v>
      </c>
      <c r="H186" s="5"/>
      <c r="I186" s="6">
        <v>782</v>
      </c>
      <c r="J186" s="6">
        <f t="shared" si="12"/>
        <v>954.04</v>
      </c>
      <c r="K186" s="7">
        <v>0.3</v>
      </c>
      <c r="L186" s="8">
        <f t="shared" si="38"/>
        <v>547.4</v>
      </c>
      <c r="M186" s="8">
        <f t="shared" si="39"/>
        <v>667.83</v>
      </c>
      <c r="N186" s="8">
        <f t="shared" si="40"/>
        <v>547.4</v>
      </c>
      <c r="O186" s="8">
        <f t="shared" si="41"/>
        <v>667.83</v>
      </c>
      <c r="P186" s="71"/>
      <c r="Q186" s="6">
        <f t="shared" si="42"/>
        <v>0</v>
      </c>
      <c r="R186" s="6">
        <f t="shared" si="43"/>
        <v>0</v>
      </c>
    </row>
    <row r="187" spans="1:18" ht="24" customHeight="1">
      <c r="A187" s="2" t="s">
        <v>266</v>
      </c>
      <c r="B187" s="3" t="s">
        <v>267</v>
      </c>
      <c r="C187" s="5" t="s">
        <v>40</v>
      </c>
      <c r="D187" s="5" t="s">
        <v>126</v>
      </c>
      <c r="E187" s="5" t="s">
        <v>27</v>
      </c>
      <c r="F187" s="5" t="s">
        <v>379</v>
      </c>
      <c r="G187" s="4" t="s">
        <v>380</v>
      </c>
      <c r="H187" s="5"/>
      <c r="I187" s="6">
        <v>942</v>
      </c>
      <c r="J187" s="6">
        <f t="shared" si="12"/>
        <v>1149.24</v>
      </c>
      <c r="K187" s="7">
        <v>0.3</v>
      </c>
      <c r="L187" s="8">
        <f t="shared" si="38"/>
        <v>659.4</v>
      </c>
      <c r="M187" s="8">
        <f t="shared" si="39"/>
        <v>804.47</v>
      </c>
      <c r="N187" s="8">
        <f t="shared" si="40"/>
        <v>659.4</v>
      </c>
      <c r="O187" s="8">
        <f t="shared" si="41"/>
        <v>804.47</v>
      </c>
      <c r="P187" s="71"/>
      <c r="Q187" s="6">
        <f t="shared" si="42"/>
        <v>0</v>
      </c>
      <c r="R187" s="6">
        <f t="shared" si="43"/>
        <v>0</v>
      </c>
    </row>
    <row r="188" spans="1:18" ht="24" customHeight="1">
      <c r="A188" s="2" t="s">
        <v>266</v>
      </c>
      <c r="B188" s="3" t="s">
        <v>267</v>
      </c>
      <c r="C188" s="5" t="s">
        <v>40</v>
      </c>
      <c r="D188" s="5" t="s">
        <v>126</v>
      </c>
      <c r="E188" s="5" t="s">
        <v>27</v>
      </c>
      <c r="F188" s="5" t="s">
        <v>379</v>
      </c>
      <c r="G188" s="4" t="s">
        <v>383</v>
      </c>
      <c r="H188" s="5"/>
      <c r="I188" s="6">
        <v>942</v>
      </c>
      <c r="J188" s="6">
        <f t="shared" si="12"/>
        <v>1149.24</v>
      </c>
      <c r="K188" s="7">
        <v>0.3</v>
      </c>
      <c r="L188" s="8">
        <f t="shared" si="38"/>
        <v>659.4</v>
      </c>
      <c r="M188" s="8">
        <f t="shared" si="39"/>
        <v>804.47</v>
      </c>
      <c r="N188" s="8">
        <f t="shared" si="40"/>
        <v>659.4</v>
      </c>
      <c r="O188" s="8">
        <f t="shared" si="41"/>
        <v>804.47</v>
      </c>
      <c r="P188" s="71"/>
      <c r="Q188" s="6">
        <f t="shared" si="42"/>
        <v>0</v>
      </c>
      <c r="R188" s="6">
        <f t="shared" si="43"/>
        <v>0</v>
      </c>
    </row>
    <row r="189" spans="1:18" ht="24" customHeight="1">
      <c r="A189" s="2" t="s">
        <v>145</v>
      </c>
      <c r="B189" s="3" t="s">
        <v>384</v>
      </c>
      <c r="C189" s="5" t="s">
        <v>40</v>
      </c>
      <c r="D189" s="5" t="s">
        <v>126</v>
      </c>
      <c r="E189" s="5" t="s">
        <v>27</v>
      </c>
      <c r="F189" s="5" t="s">
        <v>41</v>
      </c>
      <c r="G189" s="4" t="s">
        <v>42</v>
      </c>
      <c r="H189" s="5"/>
      <c r="I189" s="6">
        <v>159</v>
      </c>
      <c r="J189" s="6">
        <f t="shared" si="12"/>
        <v>193.98</v>
      </c>
      <c r="K189" s="7">
        <v>0.3</v>
      </c>
      <c r="L189" s="8">
        <f t="shared" si="38"/>
        <v>111.3</v>
      </c>
      <c r="M189" s="8">
        <f t="shared" si="39"/>
        <v>135.79</v>
      </c>
      <c r="N189" s="8">
        <f t="shared" si="40"/>
        <v>111.3</v>
      </c>
      <c r="O189" s="8">
        <f t="shared" si="41"/>
        <v>135.79</v>
      </c>
      <c r="P189" s="71"/>
      <c r="Q189" s="6">
        <f t="shared" si="42"/>
        <v>0</v>
      </c>
      <c r="R189" s="6">
        <f t="shared" si="43"/>
        <v>0</v>
      </c>
    </row>
    <row r="190" spans="1:18" ht="24" customHeight="1">
      <c r="A190" s="2" t="s">
        <v>145</v>
      </c>
      <c r="B190" s="3" t="s">
        <v>384</v>
      </c>
      <c r="C190" s="5" t="s">
        <v>40</v>
      </c>
      <c r="D190" s="5" t="s">
        <v>126</v>
      </c>
      <c r="E190" s="5" t="s">
        <v>27</v>
      </c>
      <c r="F190" s="5" t="s">
        <v>377</v>
      </c>
      <c r="G190" s="4" t="s">
        <v>378</v>
      </c>
      <c r="H190" s="5"/>
      <c r="I190" s="6">
        <v>318</v>
      </c>
      <c r="J190" s="6">
        <f t="shared" si="12"/>
        <v>387.96</v>
      </c>
      <c r="K190" s="7">
        <v>0.3</v>
      </c>
      <c r="L190" s="8">
        <f t="shared" si="38"/>
        <v>222.6</v>
      </c>
      <c r="M190" s="8">
        <f t="shared" si="39"/>
        <v>271.57</v>
      </c>
      <c r="N190" s="8">
        <f t="shared" si="40"/>
        <v>222.6</v>
      </c>
      <c r="O190" s="8">
        <f t="shared" si="41"/>
        <v>271.57</v>
      </c>
      <c r="P190" s="71"/>
      <c r="Q190" s="6">
        <f t="shared" si="42"/>
        <v>0</v>
      </c>
      <c r="R190" s="6">
        <f t="shared" si="43"/>
        <v>0</v>
      </c>
    </row>
    <row r="191" spans="1:18" ht="24" customHeight="1">
      <c r="A191" s="2" t="s">
        <v>145</v>
      </c>
      <c r="B191" s="3" t="s">
        <v>384</v>
      </c>
      <c r="C191" s="5" t="s">
        <v>40</v>
      </c>
      <c r="D191" s="5" t="s">
        <v>126</v>
      </c>
      <c r="E191" s="5" t="s">
        <v>27</v>
      </c>
      <c r="F191" s="5" t="s">
        <v>379</v>
      </c>
      <c r="G191" s="4" t="s">
        <v>380</v>
      </c>
      <c r="H191" s="5"/>
      <c r="I191" s="6">
        <v>477</v>
      </c>
      <c r="J191" s="6">
        <f t="shared" si="12"/>
        <v>581.94000000000005</v>
      </c>
      <c r="K191" s="7">
        <v>0.3</v>
      </c>
      <c r="L191" s="8">
        <f t="shared" si="38"/>
        <v>333.9</v>
      </c>
      <c r="M191" s="8">
        <f t="shared" si="39"/>
        <v>407.36</v>
      </c>
      <c r="N191" s="8">
        <f t="shared" si="40"/>
        <v>333.9</v>
      </c>
      <c r="O191" s="8">
        <f t="shared" si="41"/>
        <v>407.36</v>
      </c>
      <c r="P191" s="71"/>
      <c r="Q191" s="6">
        <f t="shared" si="42"/>
        <v>0</v>
      </c>
      <c r="R191" s="6">
        <f t="shared" si="43"/>
        <v>0</v>
      </c>
    </row>
    <row r="192" spans="1:18" ht="24" customHeight="1">
      <c r="A192" s="2" t="s">
        <v>147</v>
      </c>
      <c r="B192" s="3" t="s">
        <v>148</v>
      </c>
      <c r="C192" s="5" t="s">
        <v>40</v>
      </c>
      <c r="D192" s="5" t="s">
        <v>126</v>
      </c>
      <c r="E192" s="5" t="s">
        <v>27</v>
      </c>
      <c r="F192" s="5" t="s">
        <v>41</v>
      </c>
      <c r="G192" s="4" t="s">
        <v>42</v>
      </c>
      <c r="H192" s="5" t="s">
        <v>43</v>
      </c>
      <c r="I192" s="6">
        <v>1378</v>
      </c>
      <c r="J192" s="6">
        <f t="shared" si="12"/>
        <v>1681.16</v>
      </c>
      <c r="K192" s="7">
        <v>0.3</v>
      </c>
      <c r="L192" s="8">
        <f t="shared" si="13"/>
        <v>964.6</v>
      </c>
      <c r="M192" s="8">
        <f t="shared" si="14"/>
        <v>1176.81</v>
      </c>
      <c r="N192" s="8">
        <f t="shared" si="34"/>
        <v>964.6</v>
      </c>
      <c r="O192" s="8">
        <f t="shared" si="35"/>
        <v>1176.81</v>
      </c>
      <c r="P192" s="71"/>
      <c r="Q192" s="6">
        <f t="shared" si="37"/>
        <v>0</v>
      </c>
      <c r="R192" s="6">
        <f t="shared" si="15"/>
        <v>0</v>
      </c>
    </row>
    <row r="193" spans="1:18" ht="24" customHeight="1">
      <c r="A193" s="2" t="s">
        <v>147</v>
      </c>
      <c r="B193" s="3" t="s">
        <v>148</v>
      </c>
      <c r="C193" s="5" t="s">
        <v>40</v>
      </c>
      <c r="D193" s="5" t="s">
        <v>126</v>
      </c>
      <c r="E193" s="5" t="s">
        <v>27</v>
      </c>
      <c r="F193" s="5" t="s">
        <v>377</v>
      </c>
      <c r="G193" s="4" t="s">
        <v>378</v>
      </c>
      <c r="H193" s="5" t="s">
        <v>43</v>
      </c>
      <c r="I193" s="6">
        <v>2756</v>
      </c>
      <c r="J193" s="6">
        <f t="shared" si="12"/>
        <v>3362.32</v>
      </c>
      <c r="K193" s="7">
        <v>0.3</v>
      </c>
      <c r="L193" s="8">
        <f t="shared" si="13"/>
        <v>1929.2</v>
      </c>
      <c r="M193" s="8">
        <f t="shared" si="14"/>
        <v>2353.62</v>
      </c>
      <c r="N193" s="8">
        <f t="shared" si="34"/>
        <v>1929.2</v>
      </c>
      <c r="O193" s="8">
        <f t="shared" si="35"/>
        <v>2353.62</v>
      </c>
      <c r="P193" s="71"/>
      <c r="Q193" s="6">
        <f t="shared" si="37"/>
        <v>0</v>
      </c>
      <c r="R193" s="6">
        <f t="shared" si="15"/>
        <v>0</v>
      </c>
    </row>
    <row r="194" spans="1:18" ht="24" customHeight="1">
      <c r="A194" s="2" t="s">
        <v>147</v>
      </c>
      <c r="B194" s="3" t="s">
        <v>148</v>
      </c>
      <c r="C194" s="5" t="s">
        <v>40</v>
      </c>
      <c r="D194" s="5" t="s">
        <v>126</v>
      </c>
      <c r="E194" s="5" t="s">
        <v>27</v>
      </c>
      <c r="F194" s="5" t="s">
        <v>379</v>
      </c>
      <c r="G194" s="4" t="s">
        <v>380</v>
      </c>
      <c r="H194" s="5" t="s">
        <v>43</v>
      </c>
      <c r="I194" s="6">
        <v>4134</v>
      </c>
      <c r="J194" s="6">
        <f t="shared" si="12"/>
        <v>5043.4799999999996</v>
      </c>
      <c r="K194" s="7">
        <v>0.3</v>
      </c>
      <c r="L194" s="8">
        <f t="shared" si="13"/>
        <v>2893.8</v>
      </c>
      <c r="M194" s="8">
        <f t="shared" si="14"/>
        <v>3530.44</v>
      </c>
      <c r="N194" s="8">
        <f t="shared" si="34"/>
        <v>2893.8</v>
      </c>
      <c r="O194" s="8">
        <f t="shared" si="35"/>
        <v>3530.44</v>
      </c>
      <c r="P194" s="71"/>
      <c r="Q194" s="6">
        <f t="shared" si="37"/>
        <v>0</v>
      </c>
      <c r="R194" s="6">
        <f t="shared" si="15"/>
        <v>0</v>
      </c>
    </row>
    <row r="195" spans="1:18" ht="24" customHeight="1">
      <c r="A195" s="2" t="s">
        <v>149</v>
      </c>
      <c r="B195" s="3" t="s">
        <v>150</v>
      </c>
      <c r="C195" s="5" t="s">
        <v>40</v>
      </c>
      <c r="D195" s="5" t="s">
        <v>126</v>
      </c>
      <c r="E195" s="5" t="s">
        <v>27</v>
      </c>
      <c r="F195" s="5" t="s">
        <v>41</v>
      </c>
      <c r="G195" s="4" t="s">
        <v>42</v>
      </c>
      <c r="H195" s="5" t="s">
        <v>43</v>
      </c>
      <c r="I195" s="6">
        <v>54</v>
      </c>
      <c r="J195" s="6">
        <f t="shared" ref="J195:J258" si="44">ROUND(I195*1.22,2)</f>
        <v>65.88</v>
      </c>
      <c r="K195" s="7">
        <v>0.3</v>
      </c>
      <c r="L195" s="8">
        <f t="shared" ref="L195:L258" si="45">ROUND(I195*(1-K195),2)</f>
        <v>37.799999999999997</v>
      </c>
      <c r="M195" s="8">
        <f t="shared" ref="M195:M258" si="46">ROUND(L195*1.22,2)</f>
        <v>46.12</v>
      </c>
      <c r="N195" s="8">
        <f t="shared" si="34"/>
        <v>37.799999999999997</v>
      </c>
      <c r="O195" s="8">
        <f t="shared" si="35"/>
        <v>46.12</v>
      </c>
      <c r="P195" s="71"/>
      <c r="Q195" s="6">
        <f t="shared" si="37"/>
        <v>0</v>
      </c>
      <c r="R195" s="6">
        <f t="shared" si="15"/>
        <v>0</v>
      </c>
    </row>
    <row r="196" spans="1:18" ht="24" customHeight="1">
      <c r="A196" s="2" t="s">
        <v>149</v>
      </c>
      <c r="B196" s="3" t="s">
        <v>150</v>
      </c>
      <c r="C196" s="5" t="s">
        <v>40</v>
      </c>
      <c r="D196" s="5" t="s">
        <v>126</v>
      </c>
      <c r="E196" s="5" t="s">
        <v>27</v>
      </c>
      <c r="F196" s="5" t="s">
        <v>377</v>
      </c>
      <c r="G196" s="4" t="s">
        <v>378</v>
      </c>
      <c r="H196" s="5" t="s">
        <v>43</v>
      </c>
      <c r="I196" s="6">
        <v>108</v>
      </c>
      <c r="J196" s="6">
        <f t="shared" si="44"/>
        <v>131.76</v>
      </c>
      <c r="K196" s="7">
        <v>0.3</v>
      </c>
      <c r="L196" s="8">
        <f t="shared" si="45"/>
        <v>75.599999999999994</v>
      </c>
      <c r="M196" s="8">
        <f t="shared" si="46"/>
        <v>92.23</v>
      </c>
      <c r="N196" s="8">
        <f t="shared" si="34"/>
        <v>75.599999999999994</v>
      </c>
      <c r="O196" s="8">
        <f t="shared" si="35"/>
        <v>92.23</v>
      </c>
      <c r="P196" s="71"/>
      <c r="Q196" s="6">
        <f t="shared" si="37"/>
        <v>0</v>
      </c>
      <c r="R196" s="6">
        <f t="shared" ref="R196:R259" si="47">Q196*1.22</f>
        <v>0</v>
      </c>
    </row>
    <row r="197" spans="1:18" ht="24" customHeight="1">
      <c r="A197" s="2" t="s">
        <v>149</v>
      </c>
      <c r="B197" s="3" t="s">
        <v>150</v>
      </c>
      <c r="C197" s="5" t="s">
        <v>40</v>
      </c>
      <c r="D197" s="5" t="s">
        <v>126</v>
      </c>
      <c r="E197" s="5" t="s">
        <v>27</v>
      </c>
      <c r="F197" s="5" t="s">
        <v>379</v>
      </c>
      <c r="G197" s="4" t="s">
        <v>380</v>
      </c>
      <c r="H197" s="5" t="s">
        <v>43</v>
      </c>
      <c r="I197" s="6">
        <v>162</v>
      </c>
      <c r="J197" s="6">
        <f t="shared" si="44"/>
        <v>197.64</v>
      </c>
      <c r="K197" s="7">
        <v>0.3</v>
      </c>
      <c r="L197" s="8">
        <f t="shared" si="45"/>
        <v>113.4</v>
      </c>
      <c r="M197" s="8">
        <f t="shared" si="46"/>
        <v>138.35</v>
      </c>
      <c r="N197" s="8">
        <f t="shared" si="34"/>
        <v>113.4</v>
      </c>
      <c r="O197" s="8">
        <f t="shared" si="35"/>
        <v>138.35</v>
      </c>
      <c r="P197" s="71"/>
      <c r="Q197" s="6">
        <f t="shared" si="37"/>
        <v>0</v>
      </c>
      <c r="R197" s="6">
        <f t="shared" si="47"/>
        <v>0</v>
      </c>
    </row>
    <row r="198" spans="1:18" ht="24" customHeight="1">
      <c r="A198" s="2" t="s">
        <v>300</v>
      </c>
      <c r="B198" s="3" t="s">
        <v>301</v>
      </c>
      <c r="C198" s="5" t="s">
        <v>25</v>
      </c>
      <c r="D198" s="5" t="s">
        <v>126</v>
      </c>
      <c r="E198" s="5" t="s">
        <v>27</v>
      </c>
      <c r="F198" s="5" t="s">
        <v>28</v>
      </c>
      <c r="G198" s="4" t="s">
        <v>29</v>
      </c>
      <c r="H198" s="5" t="s">
        <v>30</v>
      </c>
      <c r="I198" s="6">
        <v>19.600000000000001</v>
      </c>
      <c r="J198" s="6">
        <f t="shared" si="44"/>
        <v>23.91</v>
      </c>
      <c r="K198" s="7">
        <v>0.25</v>
      </c>
      <c r="L198" s="8">
        <f t="shared" si="45"/>
        <v>14.7</v>
      </c>
      <c r="M198" s="8">
        <f t="shared" si="46"/>
        <v>17.93</v>
      </c>
      <c r="N198" s="8">
        <f t="shared" ref="N198:O200" si="48">L198*12</f>
        <v>176.39999999999998</v>
      </c>
      <c r="O198" s="8">
        <f t="shared" si="48"/>
        <v>215.16</v>
      </c>
      <c r="P198" s="71"/>
      <c r="Q198" s="6">
        <f>N198*P198</f>
        <v>0</v>
      </c>
      <c r="R198" s="6">
        <f t="shared" si="47"/>
        <v>0</v>
      </c>
    </row>
    <row r="199" spans="1:18" ht="24" customHeight="1">
      <c r="A199" s="2" t="s">
        <v>298</v>
      </c>
      <c r="B199" s="3" t="s">
        <v>299</v>
      </c>
      <c r="C199" s="5" t="s">
        <v>25</v>
      </c>
      <c r="D199" s="5" t="s">
        <v>126</v>
      </c>
      <c r="E199" s="5" t="s">
        <v>27</v>
      </c>
      <c r="F199" s="5" t="s">
        <v>28</v>
      </c>
      <c r="G199" s="4" t="s">
        <v>29</v>
      </c>
      <c r="H199" s="5" t="s">
        <v>30</v>
      </c>
      <c r="I199" s="6">
        <v>23</v>
      </c>
      <c r="J199" s="6">
        <f t="shared" si="44"/>
        <v>28.06</v>
      </c>
      <c r="K199" s="7">
        <v>0.25</v>
      </c>
      <c r="L199" s="8">
        <f t="shared" si="45"/>
        <v>17.25</v>
      </c>
      <c r="M199" s="8">
        <f t="shared" si="46"/>
        <v>21.05</v>
      </c>
      <c r="N199" s="8">
        <f t="shared" si="48"/>
        <v>207</v>
      </c>
      <c r="O199" s="8">
        <f t="shared" si="48"/>
        <v>252.60000000000002</v>
      </c>
      <c r="P199" s="71"/>
      <c r="Q199" s="6">
        <f>N199*P199</f>
        <v>0</v>
      </c>
      <c r="R199" s="6">
        <f t="shared" si="47"/>
        <v>0</v>
      </c>
    </row>
    <row r="200" spans="1:18" ht="24" customHeight="1">
      <c r="A200" s="2" t="s">
        <v>296</v>
      </c>
      <c r="B200" s="3" t="s">
        <v>297</v>
      </c>
      <c r="C200" s="5" t="s">
        <v>25</v>
      </c>
      <c r="D200" s="5" t="s">
        <v>126</v>
      </c>
      <c r="E200" s="5" t="s">
        <v>27</v>
      </c>
      <c r="F200" s="5" t="s">
        <v>28</v>
      </c>
      <c r="G200" s="4" t="s">
        <v>29</v>
      </c>
      <c r="H200" s="5" t="s">
        <v>30</v>
      </c>
      <c r="I200" s="6">
        <v>7.7</v>
      </c>
      <c r="J200" s="6">
        <f t="shared" si="44"/>
        <v>9.39</v>
      </c>
      <c r="K200" s="7">
        <v>0.25</v>
      </c>
      <c r="L200" s="8">
        <f t="shared" si="45"/>
        <v>5.78</v>
      </c>
      <c r="M200" s="8">
        <f t="shared" si="46"/>
        <v>7.05</v>
      </c>
      <c r="N200" s="8">
        <f t="shared" si="48"/>
        <v>69.36</v>
      </c>
      <c r="O200" s="8">
        <f t="shared" si="48"/>
        <v>84.6</v>
      </c>
      <c r="P200" s="71"/>
      <c r="Q200" s="6">
        <f>N200*P200</f>
        <v>0</v>
      </c>
      <c r="R200" s="6">
        <f t="shared" si="47"/>
        <v>0</v>
      </c>
    </row>
    <row r="201" spans="1:18" ht="24" customHeight="1">
      <c r="A201" s="2" t="s">
        <v>151</v>
      </c>
      <c r="B201" s="3" t="s">
        <v>152</v>
      </c>
      <c r="C201" s="5" t="s">
        <v>40</v>
      </c>
      <c r="D201" s="5" t="s">
        <v>126</v>
      </c>
      <c r="E201" s="5" t="s">
        <v>27</v>
      </c>
      <c r="F201" s="5" t="s">
        <v>41</v>
      </c>
      <c r="G201" s="4" t="s">
        <v>42</v>
      </c>
      <c r="H201" s="5" t="s">
        <v>43</v>
      </c>
      <c r="I201" s="6">
        <v>764</v>
      </c>
      <c r="J201" s="6">
        <f t="shared" si="44"/>
        <v>932.08</v>
      </c>
      <c r="K201" s="7">
        <v>0.3</v>
      </c>
      <c r="L201" s="8">
        <f t="shared" si="45"/>
        <v>534.79999999999995</v>
      </c>
      <c r="M201" s="8">
        <f t="shared" si="46"/>
        <v>652.46</v>
      </c>
      <c r="N201" s="8">
        <f t="shared" ref="N201:N232" si="49">L201</f>
        <v>534.79999999999995</v>
      </c>
      <c r="O201" s="8">
        <f t="shared" ref="O201:O232" si="50">M201</f>
        <v>652.46</v>
      </c>
      <c r="P201" s="71"/>
      <c r="Q201" s="6">
        <f t="shared" ref="Q201:Q232" si="51">L201*P201</f>
        <v>0</v>
      </c>
      <c r="R201" s="6">
        <f t="shared" si="47"/>
        <v>0</v>
      </c>
    </row>
    <row r="202" spans="1:18" ht="24" customHeight="1">
      <c r="A202" s="2" t="s">
        <v>151</v>
      </c>
      <c r="B202" s="3" t="s">
        <v>152</v>
      </c>
      <c r="C202" s="5" t="s">
        <v>40</v>
      </c>
      <c r="D202" s="5" t="s">
        <v>126</v>
      </c>
      <c r="E202" s="5" t="s">
        <v>27</v>
      </c>
      <c r="F202" s="5" t="s">
        <v>377</v>
      </c>
      <c r="G202" s="4" t="s">
        <v>378</v>
      </c>
      <c r="H202" s="5" t="s">
        <v>43</v>
      </c>
      <c r="I202" s="6">
        <v>1528</v>
      </c>
      <c r="J202" s="6">
        <f t="shared" si="44"/>
        <v>1864.16</v>
      </c>
      <c r="K202" s="7">
        <v>0.3</v>
      </c>
      <c r="L202" s="8">
        <f t="shared" si="45"/>
        <v>1069.5999999999999</v>
      </c>
      <c r="M202" s="8">
        <f t="shared" si="46"/>
        <v>1304.9100000000001</v>
      </c>
      <c r="N202" s="8">
        <f t="shared" si="49"/>
        <v>1069.5999999999999</v>
      </c>
      <c r="O202" s="8">
        <f t="shared" si="50"/>
        <v>1304.9100000000001</v>
      </c>
      <c r="P202" s="71"/>
      <c r="Q202" s="6">
        <f t="shared" si="51"/>
        <v>0</v>
      </c>
      <c r="R202" s="6">
        <f t="shared" si="47"/>
        <v>0</v>
      </c>
    </row>
    <row r="203" spans="1:18" ht="24" customHeight="1">
      <c r="A203" s="2" t="s">
        <v>151</v>
      </c>
      <c r="B203" s="3" t="s">
        <v>152</v>
      </c>
      <c r="C203" s="5" t="s">
        <v>40</v>
      </c>
      <c r="D203" s="5" t="s">
        <v>126</v>
      </c>
      <c r="E203" s="5" t="s">
        <v>27</v>
      </c>
      <c r="F203" s="5" t="s">
        <v>379</v>
      </c>
      <c r="G203" s="4" t="s">
        <v>380</v>
      </c>
      <c r="H203" s="5" t="s">
        <v>43</v>
      </c>
      <c r="I203" s="6">
        <v>2292</v>
      </c>
      <c r="J203" s="6">
        <f t="shared" si="44"/>
        <v>2796.24</v>
      </c>
      <c r="K203" s="7">
        <v>0.3</v>
      </c>
      <c r="L203" s="8">
        <f t="shared" si="45"/>
        <v>1604.4</v>
      </c>
      <c r="M203" s="8">
        <f t="shared" si="46"/>
        <v>1957.37</v>
      </c>
      <c r="N203" s="8">
        <f t="shared" si="49"/>
        <v>1604.4</v>
      </c>
      <c r="O203" s="8">
        <f t="shared" si="50"/>
        <v>1957.37</v>
      </c>
      <c r="P203" s="71"/>
      <c r="Q203" s="6">
        <f t="shared" si="51"/>
        <v>0</v>
      </c>
      <c r="R203" s="6">
        <f t="shared" si="47"/>
        <v>0</v>
      </c>
    </row>
    <row r="204" spans="1:18" ht="24" customHeight="1">
      <c r="A204" s="2" t="s">
        <v>153</v>
      </c>
      <c r="B204" s="3" t="s">
        <v>154</v>
      </c>
      <c r="C204" s="5" t="s">
        <v>40</v>
      </c>
      <c r="D204" s="5" t="s">
        <v>126</v>
      </c>
      <c r="E204" s="5" t="s">
        <v>27</v>
      </c>
      <c r="F204" s="5" t="s">
        <v>41</v>
      </c>
      <c r="G204" s="4" t="s">
        <v>42</v>
      </c>
      <c r="H204" s="5" t="s">
        <v>43</v>
      </c>
      <c r="I204" s="6">
        <v>34</v>
      </c>
      <c r="J204" s="6">
        <f t="shared" si="44"/>
        <v>41.48</v>
      </c>
      <c r="K204" s="7">
        <v>0.3</v>
      </c>
      <c r="L204" s="8">
        <f t="shared" si="45"/>
        <v>23.8</v>
      </c>
      <c r="M204" s="8">
        <f t="shared" si="46"/>
        <v>29.04</v>
      </c>
      <c r="N204" s="8">
        <f t="shared" si="49"/>
        <v>23.8</v>
      </c>
      <c r="O204" s="8">
        <f t="shared" si="50"/>
        <v>29.04</v>
      </c>
      <c r="P204" s="71"/>
      <c r="Q204" s="6">
        <f t="shared" si="51"/>
        <v>0</v>
      </c>
      <c r="R204" s="6">
        <f t="shared" si="47"/>
        <v>0</v>
      </c>
    </row>
    <row r="205" spans="1:18" ht="24" customHeight="1">
      <c r="A205" s="2" t="s">
        <v>153</v>
      </c>
      <c r="B205" s="3" t="s">
        <v>154</v>
      </c>
      <c r="C205" s="5" t="s">
        <v>40</v>
      </c>
      <c r="D205" s="5" t="s">
        <v>126</v>
      </c>
      <c r="E205" s="5" t="s">
        <v>27</v>
      </c>
      <c r="F205" s="5" t="s">
        <v>377</v>
      </c>
      <c r="G205" s="4" t="s">
        <v>378</v>
      </c>
      <c r="H205" s="5" t="s">
        <v>43</v>
      </c>
      <c r="I205" s="6">
        <v>68</v>
      </c>
      <c r="J205" s="6">
        <f t="shared" si="44"/>
        <v>82.96</v>
      </c>
      <c r="K205" s="7">
        <v>0.3</v>
      </c>
      <c r="L205" s="8">
        <f t="shared" si="45"/>
        <v>47.6</v>
      </c>
      <c r="M205" s="8">
        <f t="shared" si="46"/>
        <v>58.07</v>
      </c>
      <c r="N205" s="8">
        <f t="shared" si="49"/>
        <v>47.6</v>
      </c>
      <c r="O205" s="8">
        <f t="shared" si="50"/>
        <v>58.07</v>
      </c>
      <c r="P205" s="71"/>
      <c r="Q205" s="6">
        <f t="shared" si="51"/>
        <v>0</v>
      </c>
      <c r="R205" s="6">
        <f t="shared" si="47"/>
        <v>0</v>
      </c>
    </row>
    <row r="206" spans="1:18" ht="24" customHeight="1">
      <c r="A206" s="2" t="s">
        <v>153</v>
      </c>
      <c r="B206" s="3" t="s">
        <v>154</v>
      </c>
      <c r="C206" s="5" t="s">
        <v>40</v>
      </c>
      <c r="D206" s="5" t="s">
        <v>126</v>
      </c>
      <c r="E206" s="5" t="s">
        <v>27</v>
      </c>
      <c r="F206" s="5" t="s">
        <v>379</v>
      </c>
      <c r="G206" s="4" t="s">
        <v>380</v>
      </c>
      <c r="H206" s="5" t="s">
        <v>43</v>
      </c>
      <c r="I206" s="6">
        <v>102</v>
      </c>
      <c r="J206" s="6">
        <f t="shared" si="44"/>
        <v>124.44</v>
      </c>
      <c r="K206" s="7">
        <v>0.3</v>
      </c>
      <c r="L206" s="8">
        <f t="shared" si="45"/>
        <v>71.400000000000006</v>
      </c>
      <c r="M206" s="8">
        <f t="shared" si="46"/>
        <v>87.11</v>
      </c>
      <c r="N206" s="8">
        <f t="shared" si="49"/>
        <v>71.400000000000006</v>
      </c>
      <c r="O206" s="8">
        <f t="shared" si="50"/>
        <v>87.11</v>
      </c>
      <c r="P206" s="71"/>
      <c r="Q206" s="6">
        <f t="shared" si="51"/>
        <v>0</v>
      </c>
      <c r="R206" s="6">
        <f t="shared" si="47"/>
        <v>0</v>
      </c>
    </row>
    <row r="207" spans="1:18" ht="24" customHeight="1">
      <c r="A207" s="2" t="s">
        <v>155</v>
      </c>
      <c r="B207" s="3" t="s">
        <v>156</v>
      </c>
      <c r="C207" s="5" t="s">
        <v>40</v>
      </c>
      <c r="D207" s="5" t="s">
        <v>126</v>
      </c>
      <c r="E207" s="5" t="s">
        <v>27</v>
      </c>
      <c r="F207" s="5" t="s">
        <v>41</v>
      </c>
      <c r="G207" s="4" t="s">
        <v>42</v>
      </c>
      <c r="H207" s="5" t="s">
        <v>43</v>
      </c>
      <c r="I207" s="6">
        <v>21</v>
      </c>
      <c r="J207" s="6">
        <f t="shared" si="44"/>
        <v>25.62</v>
      </c>
      <c r="K207" s="7">
        <v>0.3</v>
      </c>
      <c r="L207" s="8">
        <f t="shared" si="45"/>
        <v>14.7</v>
      </c>
      <c r="M207" s="8">
        <f t="shared" si="46"/>
        <v>17.93</v>
      </c>
      <c r="N207" s="8">
        <f t="shared" si="49"/>
        <v>14.7</v>
      </c>
      <c r="O207" s="8">
        <f t="shared" si="50"/>
        <v>17.93</v>
      </c>
      <c r="P207" s="71"/>
      <c r="Q207" s="6">
        <f t="shared" si="51"/>
        <v>0</v>
      </c>
      <c r="R207" s="6">
        <f t="shared" si="47"/>
        <v>0</v>
      </c>
    </row>
    <row r="208" spans="1:18" ht="24" customHeight="1">
      <c r="A208" s="2" t="s">
        <v>155</v>
      </c>
      <c r="B208" s="3" t="s">
        <v>156</v>
      </c>
      <c r="C208" s="5" t="s">
        <v>40</v>
      </c>
      <c r="D208" s="5" t="s">
        <v>126</v>
      </c>
      <c r="E208" s="5" t="s">
        <v>27</v>
      </c>
      <c r="F208" s="5" t="s">
        <v>377</v>
      </c>
      <c r="G208" s="4" t="s">
        <v>378</v>
      </c>
      <c r="H208" s="5" t="s">
        <v>43</v>
      </c>
      <c r="I208" s="6">
        <v>42</v>
      </c>
      <c r="J208" s="6">
        <f t="shared" si="44"/>
        <v>51.24</v>
      </c>
      <c r="K208" s="7">
        <v>0.3</v>
      </c>
      <c r="L208" s="8">
        <f t="shared" si="45"/>
        <v>29.4</v>
      </c>
      <c r="M208" s="8">
        <f t="shared" si="46"/>
        <v>35.869999999999997</v>
      </c>
      <c r="N208" s="8">
        <f t="shared" si="49"/>
        <v>29.4</v>
      </c>
      <c r="O208" s="8">
        <f t="shared" si="50"/>
        <v>35.869999999999997</v>
      </c>
      <c r="P208" s="71"/>
      <c r="Q208" s="6">
        <f t="shared" si="51"/>
        <v>0</v>
      </c>
      <c r="R208" s="6">
        <f t="shared" si="47"/>
        <v>0</v>
      </c>
    </row>
    <row r="209" spans="1:18" ht="24" customHeight="1">
      <c r="A209" s="2" t="s">
        <v>155</v>
      </c>
      <c r="B209" s="3" t="s">
        <v>156</v>
      </c>
      <c r="C209" s="5" t="s">
        <v>40</v>
      </c>
      <c r="D209" s="5" t="s">
        <v>126</v>
      </c>
      <c r="E209" s="5" t="s">
        <v>27</v>
      </c>
      <c r="F209" s="5" t="s">
        <v>379</v>
      </c>
      <c r="G209" s="4" t="s">
        <v>380</v>
      </c>
      <c r="H209" s="5" t="s">
        <v>43</v>
      </c>
      <c r="I209" s="6">
        <v>63</v>
      </c>
      <c r="J209" s="6">
        <f t="shared" si="44"/>
        <v>76.86</v>
      </c>
      <c r="K209" s="7">
        <v>0.3</v>
      </c>
      <c r="L209" s="8">
        <f t="shared" si="45"/>
        <v>44.1</v>
      </c>
      <c r="M209" s="8">
        <f t="shared" si="46"/>
        <v>53.8</v>
      </c>
      <c r="N209" s="8">
        <f t="shared" si="49"/>
        <v>44.1</v>
      </c>
      <c r="O209" s="8">
        <f t="shared" si="50"/>
        <v>53.8</v>
      </c>
      <c r="P209" s="71"/>
      <c r="Q209" s="6">
        <f t="shared" si="51"/>
        <v>0</v>
      </c>
      <c r="R209" s="6">
        <f t="shared" si="47"/>
        <v>0</v>
      </c>
    </row>
    <row r="210" spans="1:18" ht="24" customHeight="1">
      <c r="A210" s="2" t="s">
        <v>157</v>
      </c>
      <c r="B210" s="3" t="s">
        <v>158</v>
      </c>
      <c r="C210" s="5" t="s">
        <v>40</v>
      </c>
      <c r="D210" s="5" t="s">
        <v>126</v>
      </c>
      <c r="E210" s="5" t="s">
        <v>27</v>
      </c>
      <c r="F210" s="5" t="s">
        <v>41</v>
      </c>
      <c r="G210" s="4" t="s">
        <v>42</v>
      </c>
      <c r="H210" s="5" t="s">
        <v>43</v>
      </c>
      <c r="I210" s="6">
        <v>27</v>
      </c>
      <c r="J210" s="6">
        <f t="shared" si="44"/>
        <v>32.94</v>
      </c>
      <c r="K210" s="7">
        <v>0.3</v>
      </c>
      <c r="L210" s="8">
        <f t="shared" si="45"/>
        <v>18.899999999999999</v>
      </c>
      <c r="M210" s="8">
        <f t="shared" si="46"/>
        <v>23.06</v>
      </c>
      <c r="N210" s="8">
        <f t="shared" si="49"/>
        <v>18.899999999999999</v>
      </c>
      <c r="O210" s="8">
        <f t="shared" si="50"/>
        <v>23.06</v>
      </c>
      <c r="P210" s="71"/>
      <c r="Q210" s="6">
        <f t="shared" si="51"/>
        <v>0</v>
      </c>
      <c r="R210" s="6">
        <f t="shared" si="47"/>
        <v>0</v>
      </c>
    </row>
    <row r="211" spans="1:18" ht="24" customHeight="1">
      <c r="A211" s="2" t="s">
        <v>157</v>
      </c>
      <c r="B211" s="3" t="s">
        <v>158</v>
      </c>
      <c r="C211" s="5" t="s">
        <v>40</v>
      </c>
      <c r="D211" s="5" t="s">
        <v>126</v>
      </c>
      <c r="E211" s="5" t="s">
        <v>27</v>
      </c>
      <c r="F211" s="5" t="s">
        <v>377</v>
      </c>
      <c r="G211" s="4" t="s">
        <v>378</v>
      </c>
      <c r="H211" s="5" t="s">
        <v>43</v>
      </c>
      <c r="I211" s="6">
        <v>54</v>
      </c>
      <c r="J211" s="6">
        <f t="shared" si="44"/>
        <v>65.88</v>
      </c>
      <c r="K211" s="7">
        <v>0.3</v>
      </c>
      <c r="L211" s="8">
        <f t="shared" si="45"/>
        <v>37.799999999999997</v>
      </c>
      <c r="M211" s="8">
        <f t="shared" si="46"/>
        <v>46.12</v>
      </c>
      <c r="N211" s="8">
        <f t="shared" si="49"/>
        <v>37.799999999999997</v>
      </c>
      <c r="O211" s="8">
        <f t="shared" si="50"/>
        <v>46.12</v>
      </c>
      <c r="P211" s="71"/>
      <c r="Q211" s="6">
        <f t="shared" si="51"/>
        <v>0</v>
      </c>
      <c r="R211" s="6">
        <f t="shared" si="47"/>
        <v>0</v>
      </c>
    </row>
    <row r="212" spans="1:18" ht="24" customHeight="1">
      <c r="A212" s="2" t="s">
        <v>157</v>
      </c>
      <c r="B212" s="3" t="s">
        <v>158</v>
      </c>
      <c r="C212" s="5" t="s">
        <v>40</v>
      </c>
      <c r="D212" s="5" t="s">
        <v>126</v>
      </c>
      <c r="E212" s="5" t="s">
        <v>27</v>
      </c>
      <c r="F212" s="5" t="s">
        <v>379</v>
      </c>
      <c r="G212" s="4" t="s">
        <v>380</v>
      </c>
      <c r="H212" s="5" t="s">
        <v>43</v>
      </c>
      <c r="I212" s="6">
        <v>81</v>
      </c>
      <c r="J212" s="6">
        <f t="shared" si="44"/>
        <v>98.82</v>
      </c>
      <c r="K212" s="7">
        <v>0.3</v>
      </c>
      <c r="L212" s="8">
        <f t="shared" si="45"/>
        <v>56.7</v>
      </c>
      <c r="M212" s="8">
        <f t="shared" si="46"/>
        <v>69.17</v>
      </c>
      <c r="N212" s="8">
        <f t="shared" si="49"/>
        <v>56.7</v>
      </c>
      <c r="O212" s="8">
        <f t="shared" si="50"/>
        <v>69.17</v>
      </c>
      <c r="P212" s="71"/>
      <c r="Q212" s="6">
        <f t="shared" si="51"/>
        <v>0</v>
      </c>
      <c r="R212" s="6">
        <f t="shared" si="47"/>
        <v>0</v>
      </c>
    </row>
    <row r="213" spans="1:18" ht="24" customHeight="1">
      <c r="A213" s="2" t="s">
        <v>232</v>
      </c>
      <c r="B213" s="3" t="s">
        <v>233</v>
      </c>
      <c r="C213" s="5" t="s">
        <v>40</v>
      </c>
      <c r="D213" s="5" t="s">
        <v>126</v>
      </c>
      <c r="E213" s="5" t="s">
        <v>27</v>
      </c>
      <c r="F213" s="5" t="s">
        <v>41</v>
      </c>
      <c r="G213" s="4" t="s">
        <v>42</v>
      </c>
      <c r="H213" s="5" t="s">
        <v>90</v>
      </c>
      <c r="I213" s="6">
        <v>7440</v>
      </c>
      <c r="J213" s="6">
        <f t="shared" si="44"/>
        <v>9076.7999999999993</v>
      </c>
      <c r="K213" s="7">
        <v>0.3</v>
      </c>
      <c r="L213" s="8">
        <f t="shared" si="45"/>
        <v>5208</v>
      </c>
      <c r="M213" s="8">
        <f t="shared" si="46"/>
        <v>6353.76</v>
      </c>
      <c r="N213" s="8">
        <f t="shared" si="49"/>
        <v>5208</v>
      </c>
      <c r="O213" s="8">
        <f t="shared" si="50"/>
        <v>6353.76</v>
      </c>
      <c r="P213" s="71"/>
      <c r="Q213" s="6">
        <f t="shared" si="51"/>
        <v>0</v>
      </c>
      <c r="R213" s="6">
        <f t="shared" si="47"/>
        <v>0</v>
      </c>
    </row>
    <row r="214" spans="1:18" ht="24" customHeight="1">
      <c r="A214" s="2" t="s">
        <v>232</v>
      </c>
      <c r="B214" s="3" t="s">
        <v>233</v>
      </c>
      <c r="C214" s="5" t="s">
        <v>40</v>
      </c>
      <c r="D214" s="5" t="s">
        <v>126</v>
      </c>
      <c r="E214" s="5" t="s">
        <v>27</v>
      </c>
      <c r="F214" s="5" t="s">
        <v>41</v>
      </c>
      <c r="G214" s="4" t="s">
        <v>381</v>
      </c>
      <c r="H214" s="5" t="s">
        <v>90</v>
      </c>
      <c r="I214" s="6">
        <v>7440</v>
      </c>
      <c r="J214" s="6">
        <f t="shared" si="44"/>
        <v>9076.7999999999993</v>
      </c>
      <c r="K214" s="7">
        <v>0.3</v>
      </c>
      <c r="L214" s="8">
        <f t="shared" si="45"/>
        <v>5208</v>
      </c>
      <c r="M214" s="8">
        <f t="shared" si="46"/>
        <v>6353.76</v>
      </c>
      <c r="N214" s="8">
        <f t="shared" si="49"/>
        <v>5208</v>
      </c>
      <c r="O214" s="8">
        <f t="shared" si="50"/>
        <v>6353.76</v>
      </c>
      <c r="P214" s="71"/>
      <c r="Q214" s="6">
        <f t="shared" si="51"/>
        <v>0</v>
      </c>
      <c r="R214" s="6">
        <f t="shared" si="47"/>
        <v>0</v>
      </c>
    </row>
    <row r="215" spans="1:18" ht="24" customHeight="1">
      <c r="A215" s="2" t="s">
        <v>232</v>
      </c>
      <c r="B215" s="3" t="s">
        <v>233</v>
      </c>
      <c r="C215" s="5" t="s">
        <v>40</v>
      </c>
      <c r="D215" s="5" t="s">
        <v>126</v>
      </c>
      <c r="E215" s="5" t="s">
        <v>27</v>
      </c>
      <c r="F215" s="5" t="s">
        <v>377</v>
      </c>
      <c r="G215" s="4" t="s">
        <v>378</v>
      </c>
      <c r="H215" s="5" t="s">
        <v>90</v>
      </c>
      <c r="I215" s="6">
        <v>9094</v>
      </c>
      <c r="J215" s="6">
        <f t="shared" si="44"/>
        <v>11094.68</v>
      </c>
      <c r="K215" s="7">
        <v>0.3</v>
      </c>
      <c r="L215" s="8">
        <f t="shared" si="45"/>
        <v>6365.8</v>
      </c>
      <c r="M215" s="8">
        <f t="shared" si="46"/>
        <v>7766.28</v>
      </c>
      <c r="N215" s="8">
        <f t="shared" si="49"/>
        <v>6365.8</v>
      </c>
      <c r="O215" s="8">
        <f t="shared" si="50"/>
        <v>7766.28</v>
      </c>
      <c r="P215" s="71"/>
      <c r="Q215" s="6">
        <f t="shared" si="51"/>
        <v>0</v>
      </c>
      <c r="R215" s="6">
        <f t="shared" si="47"/>
        <v>0</v>
      </c>
    </row>
    <row r="216" spans="1:18" ht="24" customHeight="1">
      <c r="A216" s="2" t="s">
        <v>232</v>
      </c>
      <c r="B216" s="3" t="s">
        <v>233</v>
      </c>
      <c r="C216" s="5" t="s">
        <v>40</v>
      </c>
      <c r="D216" s="5" t="s">
        <v>126</v>
      </c>
      <c r="E216" s="5" t="s">
        <v>27</v>
      </c>
      <c r="F216" s="5" t="s">
        <v>377</v>
      </c>
      <c r="G216" s="4" t="s">
        <v>382</v>
      </c>
      <c r="H216" s="5" t="s">
        <v>90</v>
      </c>
      <c r="I216" s="6">
        <v>9094</v>
      </c>
      <c r="J216" s="6">
        <f t="shared" si="44"/>
        <v>11094.68</v>
      </c>
      <c r="K216" s="7">
        <v>0.3</v>
      </c>
      <c r="L216" s="8">
        <f t="shared" si="45"/>
        <v>6365.8</v>
      </c>
      <c r="M216" s="8">
        <f t="shared" si="46"/>
        <v>7766.28</v>
      </c>
      <c r="N216" s="8">
        <f t="shared" si="49"/>
        <v>6365.8</v>
      </c>
      <c r="O216" s="8">
        <f t="shared" si="50"/>
        <v>7766.28</v>
      </c>
      <c r="P216" s="71"/>
      <c r="Q216" s="6">
        <f t="shared" si="51"/>
        <v>0</v>
      </c>
      <c r="R216" s="6">
        <f t="shared" si="47"/>
        <v>0</v>
      </c>
    </row>
    <row r="217" spans="1:18" ht="24" customHeight="1">
      <c r="A217" s="2" t="s">
        <v>232</v>
      </c>
      <c r="B217" s="3" t="s">
        <v>233</v>
      </c>
      <c r="C217" s="5" t="s">
        <v>40</v>
      </c>
      <c r="D217" s="5" t="s">
        <v>126</v>
      </c>
      <c r="E217" s="5" t="s">
        <v>27</v>
      </c>
      <c r="F217" s="5" t="s">
        <v>379</v>
      </c>
      <c r="G217" s="4" t="s">
        <v>380</v>
      </c>
      <c r="H217" s="5" t="s">
        <v>90</v>
      </c>
      <c r="I217" s="6">
        <v>10749</v>
      </c>
      <c r="J217" s="6">
        <f t="shared" si="44"/>
        <v>13113.78</v>
      </c>
      <c r="K217" s="7">
        <v>0.3</v>
      </c>
      <c r="L217" s="8">
        <f t="shared" si="45"/>
        <v>7524.3</v>
      </c>
      <c r="M217" s="8">
        <f t="shared" si="46"/>
        <v>9179.65</v>
      </c>
      <c r="N217" s="8">
        <f t="shared" si="49"/>
        <v>7524.3</v>
      </c>
      <c r="O217" s="8">
        <f t="shared" si="50"/>
        <v>9179.65</v>
      </c>
      <c r="P217" s="71"/>
      <c r="Q217" s="6">
        <f t="shared" si="51"/>
        <v>0</v>
      </c>
      <c r="R217" s="6">
        <f t="shared" si="47"/>
        <v>0</v>
      </c>
    </row>
    <row r="218" spans="1:18" ht="24" customHeight="1">
      <c r="A218" s="2" t="s">
        <v>232</v>
      </c>
      <c r="B218" s="3" t="s">
        <v>233</v>
      </c>
      <c r="C218" s="5" t="s">
        <v>40</v>
      </c>
      <c r="D218" s="5" t="s">
        <v>126</v>
      </c>
      <c r="E218" s="5" t="s">
        <v>27</v>
      </c>
      <c r="F218" s="5" t="s">
        <v>379</v>
      </c>
      <c r="G218" s="4" t="s">
        <v>383</v>
      </c>
      <c r="H218" s="5" t="s">
        <v>90</v>
      </c>
      <c r="I218" s="6">
        <v>10749</v>
      </c>
      <c r="J218" s="6">
        <f t="shared" si="44"/>
        <v>13113.78</v>
      </c>
      <c r="K218" s="7">
        <v>0.3</v>
      </c>
      <c r="L218" s="8">
        <f t="shared" si="45"/>
        <v>7524.3</v>
      </c>
      <c r="M218" s="8">
        <f t="shared" si="46"/>
        <v>9179.65</v>
      </c>
      <c r="N218" s="8">
        <f t="shared" si="49"/>
        <v>7524.3</v>
      </c>
      <c r="O218" s="8">
        <f t="shared" si="50"/>
        <v>9179.65</v>
      </c>
      <c r="P218" s="71"/>
      <c r="Q218" s="6">
        <f t="shared" si="51"/>
        <v>0</v>
      </c>
      <c r="R218" s="6">
        <f t="shared" si="47"/>
        <v>0</v>
      </c>
    </row>
    <row r="219" spans="1:18" ht="24" customHeight="1">
      <c r="A219" s="2" t="s">
        <v>159</v>
      </c>
      <c r="B219" s="3" t="s">
        <v>160</v>
      </c>
      <c r="C219" s="5" t="s">
        <v>40</v>
      </c>
      <c r="D219" s="5" t="s">
        <v>126</v>
      </c>
      <c r="E219" s="5" t="s">
        <v>27</v>
      </c>
      <c r="F219" s="5" t="s">
        <v>41</v>
      </c>
      <c r="G219" s="4" t="s">
        <v>42</v>
      </c>
      <c r="H219" s="5" t="s">
        <v>43</v>
      </c>
      <c r="I219" s="6">
        <v>1654</v>
      </c>
      <c r="J219" s="6">
        <f t="shared" si="44"/>
        <v>2017.88</v>
      </c>
      <c r="K219" s="7">
        <v>0.3</v>
      </c>
      <c r="L219" s="8">
        <f t="shared" si="45"/>
        <v>1157.8</v>
      </c>
      <c r="M219" s="8">
        <f t="shared" si="46"/>
        <v>1412.52</v>
      </c>
      <c r="N219" s="8">
        <f t="shared" si="49"/>
        <v>1157.8</v>
      </c>
      <c r="O219" s="8">
        <f t="shared" si="50"/>
        <v>1412.52</v>
      </c>
      <c r="P219" s="71"/>
      <c r="Q219" s="6">
        <f t="shared" si="51"/>
        <v>0</v>
      </c>
      <c r="R219" s="6">
        <f t="shared" si="47"/>
        <v>0</v>
      </c>
    </row>
    <row r="220" spans="1:18" ht="24" customHeight="1">
      <c r="A220" s="2" t="s">
        <v>159</v>
      </c>
      <c r="B220" s="3" t="s">
        <v>160</v>
      </c>
      <c r="C220" s="5" t="s">
        <v>40</v>
      </c>
      <c r="D220" s="5" t="s">
        <v>126</v>
      </c>
      <c r="E220" s="5" t="s">
        <v>27</v>
      </c>
      <c r="F220" s="5" t="s">
        <v>377</v>
      </c>
      <c r="G220" s="4" t="s">
        <v>378</v>
      </c>
      <c r="H220" s="5" t="s">
        <v>43</v>
      </c>
      <c r="I220" s="6">
        <v>3308</v>
      </c>
      <c r="J220" s="6">
        <f t="shared" si="44"/>
        <v>4035.76</v>
      </c>
      <c r="K220" s="7">
        <v>0.3</v>
      </c>
      <c r="L220" s="8">
        <f t="shared" si="45"/>
        <v>2315.6</v>
      </c>
      <c r="M220" s="8">
        <f t="shared" si="46"/>
        <v>2825.03</v>
      </c>
      <c r="N220" s="8">
        <f t="shared" si="49"/>
        <v>2315.6</v>
      </c>
      <c r="O220" s="8">
        <f t="shared" si="50"/>
        <v>2825.03</v>
      </c>
      <c r="P220" s="71"/>
      <c r="Q220" s="6">
        <f t="shared" si="51"/>
        <v>0</v>
      </c>
      <c r="R220" s="6">
        <f t="shared" si="47"/>
        <v>0</v>
      </c>
    </row>
    <row r="221" spans="1:18" ht="24" customHeight="1">
      <c r="A221" s="2" t="s">
        <v>159</v>
      </c>
      <c r="B221" s="3" t="s">
        <v>160</v>
      </c>
      <c r="C221" s="5" t="s">
        <v>40</v>
      </c>
      <c r="D221" s="5" t="s">
        <v>126</v>
      </c>
      <c r="E221" s="5" t="s">
        <v>27</v>
      </c>
      <c r="F221" s="5" t="s">
        <v>379</v>
      </c>
      <c r="G221" s="4" t="s">
        <v>380</v>
      </c>
      <c r="H221" s="5" t="s">
        <v>43</v>
      </c>
      <c r="I221" s="6">
        <v>4962</v>
      </c>
      <c r="J221" s="6">
        <f t="shared" si="44"/>
        <v>6053.64</v>
      </c>
      <c r="K221" s="7">
        <v>0.3</v>
      </c>
      <c r="L221" s="8">
        <f t="shared" si="45"/>
        <v>3473.4</v>
      </c>
      <c r="M221" s="8">
        <f t="shared" si="46"/>
        <v>4237.55</v>
      </c>
      <c r="N221" s="8">
        <f t="shared" si="49"/>
        <v>3473.4</v>
      </c>
      <c r="O221" s="8">
        <f t="shared" si="50"/>
        <v>4237.55</v>
      </c>
      <c r="P221" s="71"/>
      <c r="Q221" s="6">
        <f t="shared" si="51"/>
        <v>0</v>
      </c>
      <c r="R221" s="6">
        <f t="shared" si="47"/>
        <v>0</v>
      </c>
    </row>
    <row r="222" spans="1:18" ht="24" customHeight="1">
      <c r="A222" s="2" t="s">
        <v>234</v>
      </c>
      <c r="B222" s="3" t="s">
        <v>235</v>
      </c>
      <c r="C222" s="5" t="s">
        <v>40</v>
      </c>
      <c r="D222" s="5" t="s">
        <v>126</v>
      </c>
      <c r="E222" s="5" t="s">
        <v>27</v>
      </c>
      <c r="F222" s="5" t="s">
        <v>41</v>
      </c>
      <c r="G222" s="4" t="s">
        <v>42</v>
      </c>
      <c r="H222" s="5" t="s">
        <v>90</v>
      </c>
      <c r="I222" s="6">
        <v>208</v>
      </c>
      <c r="J222" s="6">
        <f t="shared" si="44"/>
        <v>253.76</v>
      </c>
      <c r="K222" s="7">
        <v>0.3</v>
      </c>
      <c r="L222" s="8">
        <f t="shared" si="45"/>
        <v>145.6</v>
      </c>
      <c r="M222" s="8">
        <f t="shared" si="46"/>
        <v>177.63</v>
      </c>
      <c r="N222" s="8">
        <f t="shared" si="49"/>
        <v>145.6</v>
      </c>
      <c r="O222" s="8">
        <f t="shared" si="50"/>
        <v>177.63</v>
      </c>
      <c r="P222" s="71"/>
      <c r="Q222" s="6">
        <f t="shared" si="51"/>
        <v>0</v>
      </c>
      <c r="R222" s="6">
        <f t="shared" si="47"/>
        <v>0</v>
      </c>
    </row>
    <row r="223" spans="1:18" ht="24" customHeight="1">
      <c r="A223" s="2" t="s">
        <v>234</v>
      </c>
      <c r="B223" s="3" t="s">
        <v>235</v>
      </c>
      <c r="C223" s="5" t="s">
        <v>40</v>
      </c>
      <c r="D223" s="5" t="s">
        <v>126</v>
      </c>
      <c r="E223" s="5" t="s">
        <v>27</v>
      </c>
      <c r="F223" s="5" t="s">
        <v>41</v>
      </c>
      <c r="G223" s="4" t="s">
        <v>381</v>
      </c>
      <c r="H223" s="5" t="s">
        <v>90</v>
      </c>
      <c r="I223" s="6">
        <v>208</v>
      </c>
      <c r="J223" s="6">
        <f t="shared" si="44"/>
        <v>253.76</v>
      </c>
      <c r="K223" s="7">
        <v>0.3</v>
      </c>
      <c r="L223" s="8">
        <f t="shared" si="45"/>
        <v>145.6</v>
      </c>
      <c r="M223" s="8">
        <f t="shared" si="46"/>
        <v>177.63</v>
      </c>
      <c r="N223" s="8">
        <f t="shared" si="49"/>
        <v>145.6</v>
      </c>
      <c r="O223" s="8">
        <f t="shared" si="50"/>
        <v>177.63</v>
      </c>
      <c r="P223" s="71"/>
      <c r="Q223" s="6">
        <f t="shared" si="51"/>
        <v>0</v>
      </c>
      <c r="R223" s="6">
        <f t="shared" si="47"/>
        <v>0</v>
      </c>
    </row>
    <row r="224" spans="1:18" ht="24" customHeight="1">
      <c r="A224" s="2" t="s">
        <v>234</v>
      </c>
      <c r="B224" s="3" t="s">
        <v>235</v>
      </c>
      <c r="C224" s="5" t="s">
        <v>40</v>
      </c>
      <c r="D224" s="5" t="s">
        <v>126</v>
      </c>
      <c r="E224" s="5" t="s">
        <v>27</v>
      </c>
      <c r="F224" s="5" t="s">
        <v>377</v>
      </c>
      <c r="G224" s="4" t="s">
        <v>378</v>
      </c>
      <c r="H224" s="5" t="s">
        <v>90</v>
      </c>
      <c r="I224" s="6">
        <v>256</v>
      </c>
      <c r="J224" s="6">
        <f t="shared" si="44"/>
        <v>312.32</v>
      </c>
      <c r="K224" s="7">
        <v>0.3</v>
      </c>
      <c r="L224" s="8">
        <f t="shared" si="45"/>
        <v>179.2</v>
      </c>
      <c r="M224" s="8">
        <f t="shared" si="46"/>
        <v>218.62</v>
      </c>
      <c r="N224" s="8">
        <f t="shared" si="49"/>
        <v>179.2</v>
      </c>
      <c r="O224" s="8">
        <f t="shared" si="50"/>
        <v>218.62</v>
      </c>
      <c r="P224" s="71"/>
      <c r="Q224" s="6">
        <f t="shared" si="51"/>
        <v>0</v>
      </c>
      <c r="R224" s="6">
        <f t="shared" si="47"/>
        <v>0</v>
      </c>
    </row>
    <row r="225" spans="1:18" ht="24" customHeight="1">
      <c r="A225" s="2" t="s">
        <v>234</v>
      </c>
      <c r="B225" s="3" t="s">
        <v>235</v>
      </c>
      <c r="C225" s="5" t="s">
        <v>40</v>
      </c>
      <c r="D225" s="5" t="s">
        <v>126</v>
      </c>
      <c r="E225" s="5" t="s">
        <v>27</v>
      </c>
      <c r="F225" s="5" t="s">
        <v>377</v>
      </c>
      <c r="G225" s="4" t="s">
        <v>382</v>
      </c>
      <c r="H225" s="5" t="s">
        <v>90</v>
      </c>
      <c r="I225" s="6">
        <v>256</v>
      </c>
      <c r="J225" s="6">
        <f t="shared" si="44"/>
        <v>312.32</v>
      </c>
      <c r="K225" s="7">
        <v>0.3</v>
      </c>
      <c r="L225" s="8">
        <f t="shared" si="45"/>
        <v>179.2</v>
      </c>
      <c r="M225" s="8">
        <f t="shared" si="46"/>
        <v>218.62</v>
      </c>
      <c r="N225" s="8">
        <f t="shared" si="49"/>
        <v>179.2</v>
      </c>
      <c r="O225" s="8">
        <f t="shared" si="50"/>
        <v>218.62</v>
      </c>
      <c r="P225" s="71"/>
      <c r="Q225" s="6">
        <f t="shared" si="51"/>
        <v>0</v>
      </c>
      <c r="R225" s="6">
        <f t="shared" si="47"/>
        <v>0</v>
      </c>
    </row>
    <row r="226" spans="1:18" ht="24" customHeight="1">
      <c r="A226" s="2" t="s">
        <v>234</v>
      </c>
      <c r="B226" s="3" t="s">
        <v>235</v>
      </c>
      <c r="C226" s="5" t="s">
        <v>40</v>
      </c>
      <c r="D226" s="5" t="s">
        <v>126</v>
      </c>
      <c r="E226" s="5" t="s">
        <v>27</v>
      </c>
      <c r="F226" s="5" t="s">
        <v>379</v>
      </c>
      <c r="G226" s="4" t="s">
        <v>380</v>
      </c>
      <c r="H226" s="5" t="s">
        <v>90</v>
      </c>
      <c r="I226" s="6">
        <v>303</v>
      </c>
      <c r="J226" s="6">
        <f t="shared" si="44"/>
        <v>369.66</v>
      </c>
      <c r="K226" s="7">
        <v>0.3</v>
      </c>
      <c r="L226" s="8">
        <f t="shared" si="45"/>
        <v>212.1</v>
      </c>
      <c r="M226" s="8">
        <f t="shared" si="46"/>
        <v>258.76</v>
      </c>
      <c r="N226" s="8">
        <f t="shared" si="49"/>
        <v>212.1</v>
      </c>
      <c r="O226" s="8">
        <f t="shared" si="50"/>
        <v>258.76</v>
      </c>
      <c r="P226" s="71"/>
      <c r="Q226" s="6">
        <f t="shared" si="51"/>
        <v>0</v>
      </c>
      <c r="R226" s="6">
        <f t="shared" si="47"/>
        <v>0</v>
      </c>
    </row>
    <row r="227" spans="1:18" ht="24" customHeight="1">
      <c r="A227" s="2" t="s">
        <v>234</v>
      </c>
      <c r="B227" s="3" t="s">
        <v>235</v>
      </c>
      <c r="C227" s="5" t="s">
        <v>40</v>
      </c>
      <c r="D227" s="5" t="s">
        <v>126</v>
      </c>
      <c r="E227" s="5" t="s">
        <v>27</v>
      </c>
      <c r="F227" s="5" t="s">
        <v>379</v>
      </c>
      <c r="G227" s="4" t="s">
        <v>383</v>
      </c>
      <c r="H227" s="5" t="s">
        <v>90</v>
      </c>
      <c r="I227" s="6">
        <v>303</v>
      </c>
      <c r="J227" s="6">
        <f t="shared" si="44"/>
        <v>369.66</v>
      </c>
      <c r="K227" s="7">
        <v>0.3</v>
      </c>
      <c r="L227" s="8">
        <f t="shared" si="45"/>
        <v>212.1</v>
      </c>
      <c r="M227" s="8">
        <f t="shared" si="46"/>
        <v>258.76</v>
      </c>
      <c r="N227" s="8">
        <f t="shared" si="49"/>
        <v>212.1</v>
      </c>
      <c r="O227" s="8">
        <f t="shared" si="50"/>
        <v>258.76</v>
      </c>
      <c r="P227" s="71"/>
      <c r="Q227" s="6">
        <f t="shared" si="51"/>
        <v>0</v>
      </c>
      <c r="R227" s="6">
        <f t="shared" si="47"/>
        <v>0</v>
      </c>
    </row>
    <row r="228" spans="1:18" ht="24" customHeight="1">
      <c r="A228" s="2" t="s">
        <v>236</v>
      </c>
      <c r="B228" s="3" t="s">
        <v>237</v>
      </c>
      <c r="C228" s="5" t="s">
        <v>40</v>
      </c>
      <c r="D228" s="5" t="s">
        <v>126</v>
      </c>
      <c r="E228" s="5" t="s">
        <v>27</v>
      </c>
      <c r="F228" s="5" t="s">
        <v>41</v>
      </c>
      <c r="G228" s="4" t="s">
        <v>42</v>
      </c>
      <c r="H228" s="5" t="s">
        <v>90</v>
      </c>
      <c r="I228" s="6">
        <v>208</v>
      </c>
      <c r="J228" s="6">
        <f t="shared" si="44"/>
        <v>253.76</v>
      </c>
      <c r="K228" s="7">
        <v>0.3</v>
      </c>
      <c r="L228" s="8">
        <f t="shared" si="45"/>
        <v>145.6</v>
      </c>
      <c r="M228" s="8">
        <f t="shared" si="46"/>
        <v>177.63</v>
      </c>
      <c r="N228" s="8">
        <f t="shared" si="49"/>
        <v>145.6</v>
      </c>
      <c r="O228" s="8">
        <f t="shared" si="50"/>
        <v>177.63</v>
      </c>
      <c r="P228" s="71"/>
      <c r="Q228" s="6">
        <f t="shared" si="51"/>
        <v>0</v>
      </c>
      <c r="R228" s="6">
        <f t="shared" si="47"/>
        <v>0</v>
      </c>
    </row>
    <row r="229" spans="1:18" ht="24" customHeight="1">
      <c r="A229" s="2" t="s">
        <v>236</v>
      </c>
      <c r="B229" s="3" t="s">
        <v>237</v>
      </c>
      <c r="C229" s="5" t="s">
        <v>40</v>
      </c>
      <c r="D229" s="5" t="s">
        <v>126</v>
      </c>
      <c r="E229" s="5" t="s">
        <v>27</v>
      </c>
      <c r="F229" s="5" t="s">
        <v>41</v>
      </c>
      <c r="G229" s="4" t="s">
        <v>381</v>
      </c>
      <c r="H229" s="5" t="s">
        <v>90</v>
      </c>
      <c r="I229" s="6">
        <v>208</v>
      </c>
      <c r="J229" s="6">
        <f t="shared" si="44"/>
        <v>253.76</v>
      </c>
      <c r="K229" s="7">
        <v>0.3</v>
      </c>
      <c r="L229" s="8">
        <f t="shared" si="45"/>
        <v>145.6</v>
      </c>
      <c r="M229" s="8">
        <f t="shared" si="46"/>
        <v>177.63</v>
      </c>
      <c r="N229" s="8">
        <f t="shared" si="49"/>
        <v>145.6</v>
      </c>
      <c r="O229" s="8">
        <f t="shared" si="50"/>
        <v>177.63</v>
      </c>
      <c r="P229" s="71"/>
      <c r="Q229" s="6">
        <f t="shared" si="51"/>
        <v>0</v>
      </c>
      <c r="R229" s="6">
        <f t="shared" si="47"/>
        <v>0</v>
      </c>
    </row>
    <row r="230" spans="1:18" ht="24" customHeight="1">
      <c r="A230" s="2" t="s">
        <v>236</v>
      </c>
      <c r="B230" s="3" t="s">
        <v>237</v>
      </c>
      <c r="C230" s="5" t="s">
        <v>40</v>
      </c>
      <c r="D230" s="5" t="s">
        <v>126</v>
      </c>
      <c r="E230" s="5" t="s">
        <v>27</v>
      </c>
      <c r="F230" s="5" t="s">
        <v>377</v>
      </c>
      <c r="G230" s="4" t="s">
        <v>378</v>
      </c>
      <c r="H230" s="5" t="s">
        <v>90</v>
      </c>
      <c r="I230" s="6">
        <v>256</v>
      </c>
      <c r="J230" s="6">
        <f t="shared" si="44"/>
        <v>312.32</v>
      </c>
      <c r="K230" s="7">
        <v>0.3</v>
      </c>
      <c r="L230" s="8">
        <f t="shared" si="45"/>
        <v>179.2</v>
      </c>
      <c r="M230" s="8">
        <f t="shared" si="46"/>
        <v>218.62</v>
      </c>
      <c r="N230" s="8">
        <f t="shared" si="49"/>
        <v>179.2</v>
      </c>
      <c r="O230" s="8">
        <f t="shared" si="50"/>
        <v>218.62</v>
      </c>
      <c r="P230" s="71"/>
      <c r="Q230" s="6">
        <f t="shared" si="51"/>
        <v>0</v>
      </c>
      <c r="R230" s="6">
        <f t="shared" si="47"/>
        <v>0</v>
      </c>
    </row>
    <row r="231" spans="1:18" ht="24" customHeight="1">
      <c r="A231" s="2" t="s">
        <v>236</v>
      </c>
      <c r="B231" s="3" t="s">
        <v>237</v>
      </c>
      <c r="C231" s="5" t="s">
        <v>40</v>
      </c>
      <c r="D231" s="5" t="s">
        <v>126</v>
      </c>
      <c r="E231" s="5" t="s">
        <v>27</v>
      </c>
      <c r="F231" s="5" t="s">
        <v>377</v>
      </c>
      <c r="G231" s="4" t="s">
        <v>382</v>
      </c>
      <c r="H231" s="5" t="s">
        <v>90</v>
      </c>
      <c r="I231" s="6">
        <v>256</v>
      </c>
      <c r="J231" s="6">
        <f t="shared" si="44"/>
        <v>312.32</v>
      </c>
      <c r="K231" s="7">
        <v>0.3</v>
      </c>
      <c r="L231" s="8">
        <f t="shared" si="45"/>
        <v>179.2</v>
      </c>
      <c r="M231" s="8">
        <f t="shared" si="46"/>
        <v>218.62</v>
      </c>
      <c r="N231" s="8">
        <f t="shared" si="49"/>
        <v>179.2</v>
      </c>
      <c r="O231" s="8">
        <f t="shared" si="50"/>
        <v>218.62</v>
      </c>
      <c r="P231" s="71"/>
      <c r="Q231" s="6">
        <f t="shared" si="51"/>
        <v>0</v>
      </c>
      <c r="R231" s="6">
        <f t="shared" si="47"/>
        <v>0</v>
      </c>
    </row>
    <row r="232" spans="1:18" ht="24" customHeight="1">
      <c r="A232" s="2" t="s">
        <v>236</v>
      </c>
      <c r="B232" s="3" t="s">
        <v>237</v>
      </c>
      <c r="C232" s="5" t="s">
        <v>40</v>
      </c>
      <c r="D232" s="5" t="s">
        <v>126</v>
      </c>
      <c r="E232" s="5" t="s">
        <v>27</v>
      </c>
      <c r="F232" s="5" t="s">
        <v>379</v>
      </c>
      <c r="G232" s="4" t="s">
        <v>380</v>
      </c>
      <c r="H232" s="5" t="s">
        <v>90</v>
      </c>
      <c r="I232" s="6">
        <v>303</v>
      </c>
      <c r="J232" s="6">
        <f t="shared" si="44"/>
        <v>369.66</v>
      </c>
      <c r="K232" s="7">
        <v>0.3</v>
      </c>
      <c r="L232" s="8">
        <f t="shared" si="45"/>
        <v>212.1</v>
      </c>
      <c r="M232" s="8">
        <f t="shared" si="46"/>
        <v>258.76</v>
      </c>
      <c r="N232" s="8">
        <f t="shared" si="49"/>
        <v>212.1</v>
      </c>
      <c r="O232" s="8">
        <f t="shared" si="50"/>
        <v>258.76</v>
      </c>
      <c r="P232" s="71"/>
      <c r="Q232" s="6">
        <f t="shared" si="51"/>
        <v>0</v>
      </c>
      <c r="R232" s="6">
        <f t="shared" si="47"/>
        <v>0</v>
      </c>
    </row>
    <row r="233" spans="1:18" ht="24" customHeight="1">
      <c r="A233" s="2" t="s">
        <v>236</v>
      </c>
      <c r="B233" s="3" t="s">
        <v>237</v>
      </c>
      <c r="C233" s="5" t="s">
        <v>40</v>
      </c>
      <c r="D233" s="5" t="s">
        <v>126</v>
      </c>
      <c r="E233" s="5" t="s">
        <v>27</v>
      </c>
      <c r="F233" s="5" t="s">
        <v>379</v>
      </c>
      <c r="G233" s="4" t="s">
        <v>383</v>
      </c>
      <c r="H233" s="5" t="s">
        <v>90</v>
      </c>
      <c r="I233" s="6">
        <v>303</v>
      </c>
      <c r="J233" s="6">
        <f t="shared" si="44"/>
        <v>369.66</v>
      </c>
      <c r="K233" s="7">
        <v>0.3</v>
      </c>
      <c r="L233" s="8">
        <f t="shared" si="45"/>
        <v>212.1</v>
      </c>
      <c r="M233" s="8">
        <f t="shared" si="46"/>
        <v>258.76</v>
      </c>
      <c r="N233" s="8">
        <f t="shared" ref="N233:N264" si="52">L233</f>
        <v>212.1</v>
      </c>
      <c r="O233" s="8">
        <f t="shared" ref="O233:O264" si="53">M233</f>
        <v>258.76</v>
      </c>
      <c r="P233" s="71"/>
      <c r="Q233" s="6">
        <f t="shared" ref="Q233:Q264" si="54">L233*P233</f>
        <v>0</v>
      </c>
      <c r="R233" s="6">
        <f t="shared" si="47"/>
        <v>0</v>
      </c>
    </row>
    <row r="234" spans="1:18" ht="24" customHeight="1">
      <c r="A234" s="2" t="s">
        <v>161</v>
      </c>
      <c r="B234" s="3" t="s">
        <v>162</v>
      </c>
      <c r="C234" s="5" t="s">
        <v>40</v>
      </c>
      <c r="D234" s="5" t="s">
        <v>126</v>
      </c>
      <c r="E234" s="5" t="s">
        <v>27</v>
      </c>
      <c r="F234" s="5" t="s">
        <v>41</v>
      </c>
      <c r="G234" s="4" t="s">
        <v>42</v>
      </c>
      <c r="H234" s="5" t="s">
        <v>43</v>
      </c>
      <c r="I234" s="6">
        <v>47</v>
      </c>
      <c r="J234" s="6">
        <f t="shared" si="44"/>
        <v>57.34</v>
      </c>
      <c r="K234" s="7">
        <v>0.3</v>
      </c>
      <c r="L234" s="8">
        <f t="shared" si="45"/>
        <v>32.9</v>
      </c>
      <c r="M234" s="8">
        <f t="shared" si="46"/>
        <v>40.14</v>
      </c>
      <c r="N234" s="8">
        <f t="shared" si="52"/>
        <v>32.9</v>
      </c>
      <c r="O234" s="8">
        <f t="shared" si="53"/>
        <v>40.14</v>
      </c>
      <c r="P234" s="71"/>
      <c r="Q234" s="6">
        <f t="shared" si="54"/>
        <v>0</v>
      </c>
      <c r="R234" s="6">
        <f t="shared" si="47"/>
        <v>0</v>
      </c>
    </row>
    <row r="235" spans="1:18" ht="24" customHeight="1">
      <c r="A235" s="2" t="s">
        <v>161</v>
      </c>
      <c r="B235" s="3" t="s">
        <v>162</v>
      </c>
      <c r="C235" s="5" t="s">
        <v>40</v>
      </c>
      <c r="D235" s="5" t="s">
        <v>126</v>
      </c>
      <c r="E235" s="5" t="s">
        <v>27</v>
      </c>
      <c r="F235" s="5" t="s">
        <v>377</v>
      </c>
      <c r="G235" s="4" t="s">
        <v>378</v>
      </c>
      <c r="H235" s="5" t="s">
        <v>43</v>
      </c>
      <c r="I235" s="6">
        <v>94</v>
      </c>
      <c r="J235" s="6">
        <f t="shared" si="44"/>
        <v>114.68</v>
      </c>
      <c r="K235" s="7">
        <v>0.3</v>
      </c>
      <c r="L235" s="8">
        <f t="shared" si="45"/>
        <v>65.8</v>
      </c>
      <c r="M235" s="8">
        <f t="shared" si="46"/>
        <v>80.28</v>
      </c>
      <c r="N235" s="8">
        <f t="shared" si="52"/>
        <v>65.8</v>
      </c>
      <c r="O235" s="8">
        <f t="shared" si="53"/>
        <v>80.28</v>
      </c>
      <c r="P235" s="71"/>
      <c r="Q235" s="6">
        <f t="shared" si="54"/>
        <v>0</v>
      </c>
      <c r="R235" s="6">
        <f t="shared" si="47"/>
        <v>0</v>
      </c>
    </row>
    <row r="236" spans="1:18" ht="24" customHeight="1">
      <c r="A236" s="2" t="s">
        <v>161</v>
      </c>
      <c r="B236" s="3" t="s">
        <v>162</v>
      </c>
      <c r="C236" s="5" t="s">
        <v>40</v>
      </c>
      <c r="D236" s="5" t="s">
        <v>126</v>
      </c>
      <c r="E236" s="5" t="s">
        <v>27</v>
      </c>
      <c r="F236" s="5" t="s">
        <v>379</v>
      </c>
      <c r="G236" s="4" t="s">
        <v>380</v>
      </c>
      <c r="H236" s="5" t="s">
        <v>43</v>
      </c>
      <c r="I236" s="6">
        <v>141</v>
      </c>
      <c r="J236" s="6">
        <f t="shared" si="44"/>
        <v>172.02</v>
      </c>
      <c r="K236" s="7">
        <v>0.3</v>
      </c>
      <c r="L236" s="8">
        <f t="shared" si="45"/>
        <v>98.7</v>
      </c>
      <c r="M236" s="8">
        <f t="shared" si="46"/>
        <v>120.41</v>
      </c>
      <c r="N236" s="8">
        <f t="shared" si="52"/>
        <v>98.7</v>
      </c>
      <c r="O236" s="8">
        <f t="shared" si="53"/>
        <v>120.41</v>
      </c>
      <c r="P236" s="71"/>
      <c r="Q236" s="6">
        <f t="shared" si="54"/>
        <v>0</v>
      </c>
      <c r="R236" s="6">
        <f t="shared" si="47"/>
        <v>0</v>
      </c>
    </row>
    <row r="237" spans="1:18" ht="24" customHeight="1">
      <c r="A237" s="2" t="s">
        <v>163</v>
      </c>
      <c r="B237" s="3" t="s">
        <v>164</v>
      </c>
      <c r="C237" s="5" t="s">
        <v>40</v>
      </c>
      <c r="D237" s="5" t="s">
        <v>126</v>
      </c>
      <c r="E237" s="5" t="s">
        <v>27</v>
      </c>
      <c r="F237" s="5" t="s">
        <v>41</v>
      </c>
      <c r="G237" s="4" t="s">
        <v>42</v>
      </c>
      <c r="H237" s="5" t="s">
        <v>43</v>
      </c>
      <c r="I237" s="6">
        <v>47</v>
      </c>
      <c r="J237" s="6">
        <f t="shared" si="44"/>
        <v>57.34</v>
      </c>
      <c r="K237" s="7">
        <v>0.3</v>
      </c>
      <c r="L237" s="8">
        <f t="shared" si="45"/>
        <v>32.9</v>
      </c>
      <c r="M237" s="8">
        <f t="shared" si="46"/>
        <v>40.14</v>
      </c>
      <c r="N237" s="8">
        <f t="shared" si="52"/>
        <v>32.9</v>
      </c>
      <c r="O237" s="8">
        <f t="shared" si="53"/>
        <v>40.14</v>
      </c>
      <c r="P237" s="71"/>
      <c r="Q237" s="6">
        <f t="shared" si="54"/>
        <v>0</v>
      </c>
      <c r="R237" s="6">
        <f t="shared" si="47"/>
        <v>0</v>
      </c>
    </row>
    <row r="238" spans="1:18" ht="24" customHeight="1">
      <c r="A238" s="2" t="s">
        <v>163</v>
      </c>
      <c r="B238" s="3" t="s">
        <v>164</v>
      </c>
      <c r="C238" s="5" t="s">
        <v>40</v>
      </c>
      <c r="D238" s="5" t="s">
        <v>126</v>
      </c>
      <c r="E238" s="5" t="s">
        <v>27</v>
      </c>
      <c r="F238" s="5" t="s">
        <v>377</v>
      </c>
      <c r="G238" s="4" t="s">
        <v>378</v>
      </c>
      <c r="H238" s="5" t="s">
        <v>43</v>
      </c>
      <c r="I238" s="6">
        <v>94</v>
      </c>
      <c r="J238" s="6">
        <f t="shared" si="44"/>
        <v>114.68</v>
      </c>
      <c r="K238" s="7">
        <v>0.3</v>
      </c>
      <c r="L238" s="8">
        <f t="shared" si="45"/>
        <v>65.8</v>
      </c>
      <c r="M238" s="8">
        <f t="shared" si="46"/>
        <v>80.28</v>
      </c>
      <c r="N238" s="8">
        <f t="shared" si="52"/>
        <v>65.8</v>
      </c>
      <c r="O238" s="8">
        <f t="shared" si="53"/>
        <v>80.28</v>
      </c>
      <c r="P238" s="71"/>
      <c r="Q238" s="6">
        <f t="shared" si="54"/>
        <v>0</v>
      </c>
      <c r="R238" s="6">
        <f t="shared" si="47"/>
        <v>0</v>
      </c>
    </row>
    <row r="239" spans="1:18" ht="24" customHeight="1">
      <c r="A239" s="2" t="s">
        <v>163</v>
      </c>
      <c r="B239" s="3" t="s">
        <v>164</v>
      </c>
      <c r="C239" s="5" t="s">
        <v>40</v>
      </c>
      <c r="D239" s="5" t="s">
        <v>126</v>
      </c>
      <c r="E239" s="5" t="s">
        <v>27</v>
      </c>
      <c r="F239" s="5" t="s">
        <v>379</v>
      </c>
      <c r="G239" s="4" t="s">
        <v>380</v>
      </c>
      <c r="H239" s="5" t="s">
        <v>43</v>
      </c>
      <c r="I239" s="6">
        <v>141</v>
      </c>
      <c r="J239" s="6">
        <f t="shared" si="44"/>
        <v>172.02</v>
      </c>
      <c r="K239" s="7">
        <v>0.3</v>
      </c>
      <c r="L239" s="8">
        <f t="shared" si="45"/>
        <v>98.7</v>
      </c>
      <c r="M239" s="8">
        <f t="shared" si="46"/>
        <v>120.41</v>
      </c>
      <c r="N239" s="8">
        <f t="shared" si="52"/>
        <v>98.7</v>
      </c>
      <c r="O239" s="8">
        <f t="shared" si="53"/>
        <v>120.41</v>
      </c>
      <c r="P239" s="71"/>
      <c r="Q239" s="6">
        <f t="shared" si="54"/>
        <v>0</v>
      </c>
      <c r="R239" s="6">
        <f t="shared" si="47"/>
        <v>0</v>
      </c>
    </row>
    <row r="240" spans="1:18" ht="24" customHeight="1">
      <c r="A240" s="2" t="s">
        <v>165</v>
      </c>
      <c r="B240" s="3" t="s">
        <v>166</v>
      </c>
      <c r="C240" s="5" t="s">
        <v>40</v>
      </c>
      <c r="D240" s="5" t="s">
        <v>126</v>
      </c>
      <c r="E240" s="5" t="s">
        <v>27</v>
      </c>
      <c r="F240" s="5" t="s">
        <v>41</v>
      </c>
      <c r="G240" s="4" t="s">
        <v>42</v>
      </c>
      <c r="H240" s="5" t="s">
        <v>43</v>
      </c>
      <c r="I240" s="6">
        <v>1900</v>
      </c>
      <c r="J240" s="6">
        <f t="shared" si="44"/>
        <v>2318</v>
      </c>
      <c r="K240" s="7">
        <v>0.3</v>
      </c>
      <c r="L240" s="8">
        <f t="shared" si="45"/>
        <v>1330</v>
      </c>
      <c r="M240" s="8">
        <f t="shared" si="46"/>
        <v>1622.6</v>
      </c>
      <c r="N240" s="8">
        <f t="shared" si="52"/>
        <v>1330</v>
      </c>
      <c r="O240" s="8">
        <f t="shared" si="53"/>
        <v>1622.6</v>
      </c>
      <c r="P240" s="71"/>
      <c r="Q240" s="6">
        <f t="shared" si="54"/>
        <v>0</v>
      </c>
      <c r="R240" s="6">
        <f t="shared" si="47"/>
        <v>0</v>
      </c>
    </row>
    <row r="241" spans="1:18" ht="24" customHeight="1">
      <c r="A241" s="2" t="s">
        <v>165</v>
      </c>
      <c r="B241" s="3" t="s">
        <v>166</v>
      </c>
      <c r="C241" s="5" t="s">
        <v>40</v>
      </c>
      <c r="D241" s="5" t="s">
        <v>126</v>
      </c>
      <c r="E241" s="5" t="s">
        <v>27</v>
      </c>
      <c r="F241" s="5" t="s">
        <v>377</v>
      </c>
      <c r="G241" s="4" t="s">
        <v>378</v>
      </c>
      <c r="H241" s="5" t="s">
        <v>43</v>
      </c>
      <c r="I241" s="6">
        <v>3800</v>
      </c>
      <c r="J241" s="6">
        <f t="shared" si="44"/>
        <v>4636</v>
      </c>
      <c r="K241" s="7">
        <v>0.3</v>
      </c>
      <c r="L241" s="8">
        <f t="shared" si="45"/>
        <v>2660</v>
      </c>
      <c r="M241" s="8">
        <f t="shared" si="46"/>
        <v>3245.2</v>
      </c>
      <c r="N241" s="8">
        <f t="shared" si="52"/>
        <v>2660</v>
      </c>
      <c r="O241" s="8">
        <f t="shared" si="53"/>
        <v>3245.2</v>
      </c>
      <c r="P241" s="71"/>
      <c r="Q241" s="6">
        <f t="shared" si="54"/>
        <v>0</v>
      </c>
      <c r="R241" s="6">
        <f t="shared" si="47"/>
        <v>0</v>
      </c>
    </row>
    <row r="242" spans="1:18" ht="24" customHeight="1">
      <c r="A242" s="2" t="s">
        <v>165</v>
      </c>
      <c r="B242" s="3" t="s">
        <v>166</v>
      </c>
      <c r="C242" s="5" t="s">
        <v>40</v>
      </c>
      <c r="D242" s="5" t="s">
        <v>126</v>
      </c>
      <c r="E242" s="5" t="s">
        <v>27</v>
      </c>
      <c r="F242" s="5" t="s">
        <v>379</v>
      </c>
      <c r="G242" s="4" t="s">
        <v>380</v>
      </c>
      <c r="H242" s="5" t="s">
        <v>43</v>
      </c>
      <c r="I242" s="6">
        <v>5700</v>
      </c>
      <c r="J242" s="6">
        <f t="shared" si="44"/>
        <v>6954</v>
      </c>
      <c r="K242" s="7">
        <v>0.3</v>
      </c>
      <c r="L242" s="8">
        <f t="shared" si="45"/>
        <v>3990</v>
      </c>
      <c r="M242" s="8">
        <f t="shared" si="46"/>
        <v>4867.8</v>
      </c>
      <c r="N242" s="8">
        <f t="shared" si="52"/>
        <v>3990</v>
      </c>
      <c r="O242" s="8">
        <f t="shared" si="53"/>
        <v>4867.8</v>
      </c>
      <c r="P242" s="71"/>
      <c r="Q242" s="6">
        <f t="shared" si="54"/>
        <v>0</v>
      </c>
      <c r="R242" s="6">
        <f t="shared" si="47"/>
        <v>0</v>
      </c>
    </row>
    <row r="243" spans="1:18" ht="24" customHeight="1">
      <c r="A243" s="2" t="s">
        <v>238</v>
      </c>
      <c r="B243" s="3" t="s">
        <v>239</v>
      </c>
      <c r="C243" s="5" t="s">
        <v>40</v>
      </c>
      <c r="D243" s="5" t="s">
        <v>126</v>
      </c>
      <c r="E243" s="5" t="s">
        <v>27</v>
      </c>
      <c r="F243" s="5" t="s">
        <v>41</v>
      </c>
      <c r="G243" s="4" t="s">
        <v>42</v>
      </c>
      <c r="H243" s="5" t="s">
        <v>90</v>
      </c>
      <c r="I243" s="6">
        <v>13678</v>
      </c>
      <c r="J243" s="6">
        <f t="shared" si="44"/>
        <v>16687.16</v>
      </c>
      <c r="K243" s="7">
        <v>0.3</v>
      </c>
      <c r="L243" s="8">
        <f t="shared" si="45"/>
        <v>9574.6</v>
      </c>
      <c r="M243" s="8">
        <f t="shared" si="46"/>
        <v>11681.01</v>
      </c>
      <c r="N243" s="8">
        <f t="shared" si="52"/>
        <v>9574.6</v>
      </c>
      <c r="O243" s="8">
        <f t="shared" si="53"/>
        <v>11681.01</v>
      </c>
      <c r="P243" s="71"/>
      <c r="Q243" s="6">
        <f t="shared" si="54"/>
        <v>0</v>
      </c>
      <c r="R243" s="6">
        <f t="shared" si="47"/>
        <v>0</v>
      </c>
    </row>
    <row r="244" spans="1:18" ht="24" customHeight="1">
      <c r="A244" s="2" t="s">
        <v>238</v>
      </c>
      <c r="B244" s="3" t="s">
        <v>239</v>
      </c>
      <c r="C244" s="5" t="s">
        <v>40</v>
      </c>
      <c r="D244" s="5" t="s">
        <v>126</v>
      </c>
      <c r="E244" s="5" t="s">
        <v>27</v>
      </c>
      <c r="F244" s="5" t="s">
        <v>41</v>
      </c>
      <c r="G244" s="4" t="s">
        <v>381</v>
      </c>
      <c r="H244" s="5" t="s">
        <v>90</v>
      </c>
      <c r="I244" s="6">
        <v>13678</v>
      </c>
      <c r="J244" s="6">
        <f t="shared" si="44"/>
        <v>16687.16</v>
      </c>
      <c r="K244" s="7">
        <v>0.3</v>
      </c>
      <c r="L244" s="8">
        <f t="shared" si="45"/>
        <v>9574.6</v>
      </c>
      <c r="M244" s="8">
        <f t="shared" si="46"/>
        <v>11681.01</v>
      </c>
      <c r="N244" s="8">
        <f t="shared" si="52"/>
        <v>9574.6</v>
      </c>
      <c r="O244" s="8">
        <f t="shared" si="53"/>
        <v>11681.01</v>
      </c>
      <c r="P244" s="71"/>
      <c r="Q244" s="6">
        <f t="shared" si="54"/>
        <v>0</v>
      </c>
      <c r="R244" s="6">
        <f t="shared" si="47"/>
        <v>0</v>
      </c>
    </row>
    <row r="245" spans="1:18" ht="24" customHeight="1">
      <c r="A245" s="2" t="s">
        <v>238</v>
      </c>
      <c r="B245" s="3" t="s">
        <v>239</v>
      </c>
      <c r="C245" s="5" t="s">
        <v>40</v>
      </c>
      <c r="D245" s="5" t="s">
        <v>126</v>
      </c>
      <c r="E245" s="5" t="s">
        <v>27</v>
      </c>
      <c r="F245" s="5" t="s">
        <v>377</v>
      </c>
      <c r="G245" s="4" t="s">
        <v>378</v>
      </c>
      <c r="H245" s="5" t="s">
        <v>90</v>
      </c>
      <c r="I245" s="6">
        <v>16718</v>
      </c>
      <c r="J245" s="6">
        <f t="shared" si="44"/>
        <v>20395.96</v>
      </c>
      <c r="K245" s="7">
        <v>0.3</v>
      </c>
      <c r="L245" s="8">
        <f t="shared" si="45"/>
        <v>11702.6</v>
      </c>
      <c r="M245" s="8">
        <f t="shared" si="46"/>
        <v>14277.17</v>
      </c>
      <c r="N245" s="8">
        <f t="shared" si="52"/>
        <v>11702.6</v>
      </c>
      <c r="O245" s="8">
        <f t="shared" si="53"/>
        <v>14277.17</v>
      </c>
      <c r="P245" s="71"/>
      <c r="Q245" s="6">
        <f t="shared" si="54"/>
        <v>0</v>
      </c>
      <c r="R245" s="6">
        <f t="shared" si="47"/>
        <v>0</v>
      </c>
    </row>
    <row r="246" spans="1:18" ht="24" customHeight="1">
      <c r="A246" s="2" t="s">
        <v>238</v>
      </c>
      <c r="B246" s="3" t="s">
        <v>239</v>
      </c>
      <c r="C246" s="5" t="s">
        <v>40</v>
      </c>
      <c r="D246" s="5" t="s">
        <v>126</v>
      </c>
      <c r="E246" s="5" t="s">
        <v>27</v>
      </c>
      <c r="F246" s="5" t="s">
        <v>377</v>
      </c>
      <c r="G246" s="4" t="s">
        <v>382</v>
      </c>
      <c r="H246" s="5" t="s">
        <v>90</v>
      </c>
      <c r="I246" s="6">
        <v>16718</v>
      </c>
      <c r="J246" s="6">
        <f t="shared" si="44"/>
        <v>20395.96</v>
      </c>
      <c r="K246" s="7">
        <v>0.3</v>
      </c>
      <c r="L246" s="8">
        <f t="shared" si="45"/>
        <v>11702.6</v>
      </c>
      <c r="M246" s="8">
        <f t="shared" si="46"/>
        <v>14277.17</v>
      </c>
      <c r="N246" s="8">
        <f t="shared" si="52"/>
        <v>11702.6</v>
      </c>
      <c r="O246" s="8">
        <f t="shared" si="53"/>
        <v>14277.17</v>
      </c>
      <c r="P246" s="71"/>
      <c r="Q246" s="6">
        <f t="shared" si="54"/>
        <v>0</v>
      </c>
      <c r="R246" s="6">
        <f t="shared" si="47"/>
        <v>0</v>
      </c>
    </row>
    <row r="247" spans="1:18" ht="24" customHeight="1">
      <c r="A247" s="2" t="s">
        <v>238</v>
      </c>
      <c r="B247" s="3" t="s">
        <v>239</v>
      </c>
      <c r="C247" s="5" t="s">
        <v>40</v>
      </c>
      <c r="D247" s="5" t="s">
        <v>126</v>
      </c>
      <c r="E247" s="5" t="s">
        <v>27</v>
      </c>
      <c r="F247" s="5" t="s">
        <v>379</v>
      </c>
      <c r="G247" s="4" t="s">
        <v>380</v>
      </c>
      <c r="H247" s="5" t="s">
        <v>90</v>
      </c>
      <c r="I247" s="6">
        <v>19758</v>
      </c>
      <c r="J247" s="6">
        <f t="shared" si="44"/>
        <v>24104.76</v>
      </c>
      <c r="K247" s="7">
        <v>0.3</v>
      </c>
      <c r="L247" s="8">
        <f t="shared" si="45"/>
        <v>13830.6</v>
      </c>
      <c r="M247" s="8">
        <f t="shared" si="46"/>
        <v>16873.330000000002</v>
      </c>
      <c r="N247" s="8">
        <f t="shared" si="52"/>
        <v>13830.6</v>
      </c>
      <c r="O247" s="8">
        <f t="shared" si="53"/>
        <v>16873.330000000002</v>
      </c>
      <c r="P247" s="71"/>
      <c r="Q247" s="6">
        <f t="shared" si="54"/>
        <v>0</v>
      </c>
      <c r="R247" s="6">
        <f t="shared" si="47"/>
        <v>0</v>
      </c>
    </row>
    <row r="248" spans="1:18" ht="24" customHeight="1">
      <c r="A248" s="2" t="s">
        <v>238</v>
      </c>
      <c r="B248" s="3" t="s">
        <v>239</v>
      </c>
      <c r="C248" s="5" t="s">
        <v>40</v>
      </c>
      <c r="D248" s="5" t="s">
        <v>126</v>
      </c>
      <c r="E248" s="5" t="s">
        <v>27</v>
      </c>
      <c r="F248" s="5" t="s">
        <v>379</v>
      </c>
      <c r="G248" s="4" t="s">
        <v>383</v>
      </c>
      <c r="H248" s="5" t="s">
        <v>90</v>
      </c>
      <c r="I248" s="6">
        <v>19758</v>
      </c>
      <c r="J248" s="6">
        <f t="shared" si="44"/>
        <v>24104.76</v>
      </c>
      <c r="K248" s="7">
        <v>0.3</v>
      </c>
      <c r="L248" s="8">
        <f t="shared" si="45"/>
        <v>13830.6</v>
      </c>
      <c r="M248" s="8">
        <f t="shared" si="46"/>
        <v>16873.330000000002</v>
      </c>
      <c r="N248" s="8">
        <f t="shared" si="52"/>
        <v>13830.6</v>
      </c>
      <c r="O248" s="8">
        <f t="shared" si="53"/>
        <v>16873.330000000002</v>
      </c>
      <c r="P248" s="71"/>
      <c r="Q248" s="6">
        <f t="shared" si="54"/>
        <v>0</v>
      </c>
      <c r="R248" s="6">
        <f t="shared" si="47"/>
        <v>0</v>
      </c>
    </row>
    <row r="249" spans="1:18" ht="24" customHeight="1">
      <c r="A249" s="2" t="s">
        <v>167</v>
      </c>
      <c r="B249" s="3" t="s">
        <v>168</v>
      </c>
      <c r="C249" s="5" t="s">
        <v>40</v>
      </c>
      <c r="D249" s="5" t="s">
        <v>126</v>
      </c>
      <c r="E249" s="5" t="s">
        <v>27</v>
      </c>
      <c r="F249" s="5" t="s">
        <v>41</v>
      </c>
      <c r="G249" s="4" t="s">
        <v>42</v>
      </c>
      <c r="H249" s="5" t="s">
        <v>43</v>
      </c>
      <c r="I249" s="6">
        <v>3040</v>
      </c>
      <c r="J249" s="6">
        <f t="shared" si="44"/>
        <v>3708.8</v>
      </c>
      <c r="K249" s="7">
        <v>0.3</v>
      </c>
      <c r="L249" s="8">
        <f t="shared" si="45"/>
        <v>2128</v>
      </c>
      <c r="M249" s="8">
        <f t="shared" si="46"/>
        <v>2596.16</v>
      </c>
      <c r="N249" s="8">
        <f t="shared" si="52"/>
        <v>2128</v>
      </c>
      <c r="O249" s="8">
        <f t="shared" si="53"/>
        <v>2596.16</v>
      </c>
      <c r="P249" s="71"/>
      <c r="Q249" s="6">
        <f t="shared" si="54"/>
        <v>0</v>
      </c>
      <c r="R249" s="6">
        <f t="shared" si="47"/>
        <v>0</v>
      </c>
    </row>
    <row r="250" spans="1:18" ht="24" customHeight="1">
      <c r="A250" s="2" t="s">
        <v>167</v>
      </c>
      <c r="B250" s="3" t="s">
        <v>168</v>
      </c>
      <c r="C250" s="5" t="s">
        <v>40</v>
      </c>
      <c r="D250" s="5" t="s">
        <v>126</v>
      </c>
      <c r="E250" s="5" t="s">
        <v>27</v>
      </c>
      <c r="F250" s="5" t="s">
        <v>377</v>
      </c>
      <c r="G250" s="4" t="s">
        <v>378</v>
      </c>
      <c r="H250" s="5" t="s">
        <v>43</v>
      </c>
      <c r="I250" s="6">
        <v>6080</v>
      </c>
      <c r="J250" s="6">
        <f t="shared" si="44"/>
        <v>7417.6</v>
      </c>
      <c r="K250" s="7">
        <v>0.3</v>
      </c>
      <c r="L250" s="8">
        <f t="shared" si="45"/>
        <v>4256</v>
      </c>
      <c r="M250" s="8">
        <f t="shared" si="46"/>
        <v>5192.32</v>
      </c>
      <c r="N250" s="8">
        <f t="shared" si="52"/>
        <v>4256</v>
      </c>
      <c r="O250" s="8">
        <f t="shared" si="53"/>
        <v>5192.32</v>
      </c>
      <c r="P250" s="71"/>
      <c r="Q250" s="6">
        <f t="shared" si="54"/>
        <v>0</v>
      </c>
      <c r="R250" s="6">
        <f t="shared" si="47"/>
        <v>0</v>
      </c>
    </row>
    <row r="251" spans="1:18" ht="24" customHeight="1">
      <c r="A251" s="2" t="s">
        <v>167</v>
      </c>
      <c r="B251" s="3" t="s">
        <v>168</v>
      </c>
      <c r="C251" s="5" t="s">
        <v>40</v>
      </c>
      <c r="D251" s="5" t="s">
        <v>126</v>
      </c>
      <c r="E251" s="5" t="s">
        <v>27</v>
      </c>
      <c r="F251" s="5" t="s">
        <v>379</v>
      </c>
      <c r="G251" s="4" t="s">
        <v>380</v>
      </c>
      <c r="H251" s="5" t="s">
        <v>43</v>
      </c>
      <c r="I251" s="6">
        <v>9120</v>
      </c>
      <c r="J251" s="6">
        <f t="shared" si="44"/>
        <v>11126.4</v>
      </c>
      <c r="K251" s="7">
        <v>0.3</v>
      </c>
      <c r="L251" s="8">
        <f t="shared" si="45"/>
        <v>6384</v>
      </c>
      <c r="M251" s="8">
        <f t="shared" si="46"/>
        <v>7788.48</v>
      </c>
      <c r="N251" s="8">
        <f t="shared" si="52"/>
        <v>6384</v>
      </c>
      <c r="O251" s="8">
        <f t="shared" si="53"/>
        <v>7788.48</v>
      </c>
      <c r="P251" s="71"/>
      <c r="Q251" s="6">
        <f t="shared" si="54"/>
        <v>0</v>
      </c>
      <c r="R251" s="6">
        <f t="shared" si="47"/>
        <v>0</v>
      </c>
    </row>
    <row r="252" spans="1:18" ht="24" customHeight="1">
      <c r="A252" s="2" t="s">
        <v>240</v>
      </c>
      <c r="B252" s="3" t="s">
        <v>241</v>
      </c>
      <c r="C252" s="5" t="s">
        <v>40</v>
      </c>
      <c r="D252" s="5" t="s">
        <v>126</v>
      </c>
      <c r="E252" s="5" t="s">
        <v>27</v>
      </c>
      <c r="F252" s="5" t="s">
        <v>41</v>
      </c>
      <c r="G252" s="4" t="s">
        <v>42</v>
      </c>
      <c r="H252" s="5" t="s">
        <v>90</v>
      </c>
      <c r="I252" s="6">
        <v>894</v>
      </c>
      <c r="J252" s="6">
        <f t="shared" si="44"/>
        <v>1090.68</v>
      </c>
      <c r="K252" s="7">
        <v>0.3</v>
      </c>
      <c r="L252" s="8">
        <f t="shared" si="45"/>
        <v>625.79999999999995</v>
      </c>
      <c r="M252" s="8">
        <f t="shared" si="46"/>
        <v>763.48</v>
      </c>
      <c r="N252" s="8">
        <f t="shared" si="52"/>
        <v>625.79999999999995</v>
      </c>
      <c r="O252" s="8">
        <f t="shared" si="53"/>
        <v>763.48</v>
      </c>
      <c r="P252" s="71"/>
      <c r="Q252" s="6">
        <f t="shared" si="54"/>
        <v>0</v>
      </c>
      <c r="R252" s="6">
        <f t="shared" si="47"/>
        <v>0</v>
      </c>
    </row>
    <row r="253" spans="1:18" ht="24" customHeight="1">
      <c r="A253" s="2" t="s">
        <v>240</v>
      </c>
      <c r="B253" s="3" t="s">
        <v>241</v>
      </c>
      <c r="C253" s="5" t="s">
        <v>40</v>
      </c>
      <c r="D253" s="5" t="s">
        <v>126</v>
      </c>
      <c r="E253" s="5" t="s">
        <v>27</v>
      </c>
      <c r="F253" s="5" t="s">
        <v>41</v>
      </c>
      <c r="G253" s="4" t="s">
        <v>381</v>
      </c>
      <c r="H253" s="5" t="s">
        <v>90</v>
      </c>
      <c r="I253" s="6">
        <v>894</v>
      </c>
      <c r="J253" s="6">
        <f t="shared" si="44"/>
        <v>1090.68</v>
      </c>
      <c r="K253" s="7">
        <v>0.3</v>
      </c>
      <c r="L253" s="8">
        <f t="shared" si="45"/>
        <v>625.79999999999995</v>
      </c>
      <c r="M253" s="8">
        <f t="shared" si="46"/>
        <v>763.48</v>
      </c>
      <c r="N253" s="8">
        <f t="shared" si="52"/>
        <v>625.79999999999995</v>
      </c>
      <c r="O253" s="8">
        <f t="shared" si="53"/>
        <v>763.48</v>
      </c>
      <c r="P253" s="71"/>
      <c r="Q253" s="6">
        <f t="shared" si="54"/>
        <v>0</v>
      </c>
      <c r="R253" s="6">
        <f t="shared" si="47"/>
        <v>0</v>
      </c>
    </row>
    <row r="254" spans="1:18" ht="24" customHeight="1">
      <c r="A254" s="2" t="s">
        <v>240</v>
      </c>
      <c r="B254" s="3" t="s">
        <v>241</v>
      </c>
      <c r="C254" s="5" t="s">
        <v>40</v>
      </c>
      <c r="D254" s="5" t="s">
        <v>126</v>
      </c>
      <c r="E254" s="5" t="s">
        <v>27</v>
      </c>
      <c r="F254" s="5" t="s">
        <v>377</v>
      </c>
      <c r="G254" s="4" t="s">
        <v>378</v>
      </c>
      <c r="H254" s="5" t="s">
        <v>90</v>
      </c>
      <c r="I254" s="6">
        <v>1092</v>
      </c>
      <c r="J254" s="6">
        <f t="shared" si="44"/>
        <v>1332.24</v>
      </c>
      <c r="K254" s="7">
        <v>0.3</v>
      </c>
      <c r="L254" s="8">
        <f t="shared" si="45"/>
        <v>764.4</v>
      </c>
      <c r="M254" s="8">
        <f t="shared" si="46"/>
        <v>932.57</v>
      </c>
      <c r="N254" s="8">
        <f t="shared" si="52"/>
        <v>764.4</v>
      </c>
      <c r="O254" s="8">
        <f t="shared" si="53"/>
        <v>932.57</v>
      </c>
      <c r="P254" s="71"/>
      <c r="Q254" s="6">
        <f t="shared" si="54"/>
        <v>0</v>
      </c>
      <c r="R254" s="6">
        <f t="shared" si="47"/>
        <v>0</v>
      </c>
    </row>
    <row r="255" spans="1:18" ht="24" customHeight="1">
      <c r="A255" s="2" t="s">
        <v>240</v>
      </c>
      <c r="B255" s="3" t="s">
        <v>241</v>
      </c>
      <c r="C255" s="5" t="s">
        <v>40</v>
      </c>
      <c r="D255" s="5" t="s">
        <v>126</v>
      </c>
      <c r="E255" s="5" t="s">
        <v>27</v>
      </c>
      <c r="F255" s="5" t="s">
        <v>377</v>
      </c>
      <c r="G255" s="4" t="s">
        <v>382</v>
      </c>
      <c r="H255" s="5" t="s">
        <v>90</v>
      </c>
      <c r="I255" s="6">
        <v>1092</v>
      </c>
      <c r="J255" s="6">
        <f t="shared" si="44"/>
        <v>1332.24</v>
      </c>
      <c r="K255" s="7">
        <v>0.3</v>
      </c>
      <c r="L255" s="8">
        <f t="shared" si="45"/>
        <v>764.4</v>
      </c>
      <c r="M255" s="8">
        <f t="shared" si="46"/>
        <v>932.57</v>
      </c>
      <c r="N255" s="8">
        <f t="shared" si="52"/>
        <v>764.4</v>
      </c>
      <c r="O255" s="8">
        <f t="shared" si="53"/>
        <v>932.57</v>
      </c>
      <c r="P255" s="71"/>
      <c r="Q255" s="6">
        <f t="shared" si="54"/>
        <v>0</v>
      </c>
      <c r="R255" s="6">
        <f t="shared" si="47"/>
        <v>0</v>
      </c>
    </row>
    <row r="256" spans="1:18" ht="24" customHeight="1">
      <c r="A256" s="2" t="s">
        <v>240</v>
      </c>
      <c r="B256" s="3" t="s">
        <v>241</v>
      </c>
      <c r="C256" s="5" t="s">
        <v>40</v>
      </c>
      <c r="D256" s="5" t="s">
        <v>126</v>
      </c>
      <c r="E256" s="5" t="s">
        <v>27</v>
      </c>
      <c r="F256" s="5" t="s">
        <v>379</v>
      </c>
      <c r="G256" s="4" t="s">
        <v>380</v>
      </c>
      <c r="H256" s="5" t="s">
        <v>90</v>
      </c>
      <c r="I256" s="6">
        <v>1293</v>
      </c>
      <c r="J256" s="6">
        <f t="shared" si="44"/>
        <v>1577.46</v>
      </c>
      <c r="K256" s="7">
        <v>0.3</v>
      </c>
      <c r="L256" s="8">
        <f t="shared" si="45"/>
        <v>905.1</v>
      </c>
      <c r="M256" s="8">
        <f t="shared" si="46"/>
        <v>1104.22</v>
      </c>
      <c r="N256" s="8">
        <f t="shared" si="52"/>
        <v>905.1</v>
      </c>
      <c r="O256" s="8">
        <f t="shared" si="53"/>
        <v>1104.22</v>
      </c>
      <c r="P256" s="71"/>
      <c r="Q256" s="6">
        <f t="shared" si="54"/>
        <v>0</v>
      </c>
      <c r="R256" s="6">
        <f t="shared" si="47"/>
        <v>0</v>
      </c>
    </row>
    <row r="257" spans="1:18" ht="24" customHeight="1">
      <c r="A257" s="2" t="s">
        <v>240</v>
      </c>
      <c r="B257" s="3" t="s">
        <v>241</v>
      </c>
      <c r="C257" s="5" t="s">
        <v>40</v>
      </c>
      <c r="D257" s="5" t="s">
        <v>126</v>
      </c>
      <c r="E257" s="5" t="s">
        <v>27</v>
      </c>
      <c r="F257" s="5" t="s">
        <v>379</v>
      </c>
      <c r="G257" s="4" t="s">
        <v>383</v>
      </c>
      <c r="H257" s="5" t="s">
        <v>90</v>
      </c>
      <c r="I257" s="6">
        <v>1293</v>
      </c>
      <c r="J257" s="6">
        <f t="shared" si="44"/>
        <v>1577.46</v>
      </c>
      <c r="K257" s="7">
        <v>0.3</v>
      </c>
      <c r="L257" s="8">
        <f t="shared" si="45"/>
        <v>905.1</v>
      </c>
      <c r="M257" s="8">
        <f t="shared" si="46"/>
        <v>1104.22</v>
      </c>
      <c r="N257" s="8">
        <f t="shared" si="52"/>
        <v>905.1</v>
      </c>
      <c r="O257" s="8">
        <f t="shared" si="53"/>
        <v>1104.22</v>
      </c>
      <c r="P257" s="71"/>
      <c r="Q257" s="6">
        <f t="shared" si="54"/>
        <v>0</v>
      </c>
      <c r="R257" s="6">
        <f t="shared" si="47"/>
        <v>0</v>
      </c>
    </row>
    <row r="258" spans="1:18" ht="24" customHeight="1">
      <c r="A258" s="2" t="s">
        <v>169</v>
      </c>
      <c r="B258" s="3" t="s">
        <v>170</v>
      </c>
      <c r="C258" s="5" t="s">
        <v>40</v>
      </c>
      <c r="D258" s="5" t="s">
        <v>126</v>
      </c>
      <c r="E258" s="5" t="s">
        <v>27</v>
      </c>
      <c r="F258" s="5" t="s">
        <v>41</v>
      </c>
      <c r="G258" s="4" t="s">
        <v>42</v>
      </c>
      <c r="H258" s="5" t="s">
        <v>43</v>
      </c>
      <c r="I258" s="6">
        <v>199</v>
      </c>
      <c r="J258" s="6">
        <f t="shared" si="44"/>
        <v>242.78</v>
      </c>
      <c r="K258" s="7">
        <v>0.3</v>
      </c>
      <c r="L258" s="8">
        <f t="shared" si="45"/>
        <v>139.30000000000001</v>
      </c>
      <c r="M258" s="8">
        <f t="shared" si="46"/>
        <v>169.95</v>
      </c>
      <c r="N258" s="8">
        <f t="shared" si="52"/>
        <v>139.30000000000001</v>
      </c>
      <c r="O258" s="8">
        <f t="shared" si="53"/>
        <v>169.95</v>
      </c>
      <c r="P258" s="71"/>
      <c r="Q258" s="6">
        <f t="shared" si="54"/>
        <v>0</v>
      </c>
      <c r="R258" s="6">
        <f t="shared" si="47"/>
        <v>0</v>
      </c>
    </row>
    <row r="259" spans="1:18" ht="24" customHeight="1">
      <c r="A259" s="2" t="s">
        <v>169</v>
      </c>
      <c r="B259" s="3" t="s">
        <v>170</v>
      </c>
      <c r="C259" s="5" t="s">
        <v>40</v>
      </c>
      <c r="D259" s="5" t="s">
        <v>126</v>
      </c>
      <c r="E259" s="5" t="s">
        <v>27</v>
      </c>
      <c r="F259" s="5" t="s">
        <v>377</v>
      </c>
      <c r="G259" s="4" t="s">
        <v>378</v>
      </c>
      <c r="H259" s="5" t="s">
        <v>43</v>
      </c>
      <c r="I259" s="6">
        <v>398</v>
      </c>
      <c r="J259" s="6">
        <f t="shared" ref="J259:J322" si="55">ROUND(I259*1.22,2)</f>
        <v>485.56</v>
      </c>
      <c r="K259" s="7">
        <v>0.3</v>
      </c>
      <c r="L259" s="8">
        <f t="shared" ref="L259:L322" si="56">ROUND(I259*(1-K259),2)</f>
        <v>278.60000000000002</v>
      </c>
      <c r="M259" s="8">
        <f t="shared" ref="M259:M322" si="57">ROUND(L259*1.22,2)</f>
        <v>339.89</v>
      </c>
      <c r="N259" s="8">
        <f t="shared" si="52"/>
        <v>278.60000000000002</v>
      </c>
      <c r="O259" s="8">
        <f t="shared" si="53"/>
        <v>339.89</v>
      </c>
      <c r="P259" s="71"/>
      <c r="Q259" s="6">
        <f t="shared" si="54"/>
        <v>0</v>
      </c>
      <c r="R259" s="6">
        <f t="shared" si="47"/>
        <v>0</v>
      </c>
    </row>
    <row r="260" spans="1:18" ht="24" customHeight="1">
      <c r="A260" s="2" t="s">
        <v>169</v>
      </c>
      <c r="B260" s="3" t="s">
        <v>170</v>
      </c>
      <c r="C260" s="5" t="s">
        <v>40</v>
      </c>
      <c r="D260" s="5" t="s">
        <v>126</v>
      </c>
      <c r="E260" s="5" t="s">
        <v>27</v>
      </c>
      <c r="F260" s="5" t="s">
        <v>379</v>
      </c>
      <c r="G260" s="4" t="s">
        <v>380</v>
      </c>
      <c r="H260" s="5" t="s">
        <v>43</v>
      </c>
      <c r="I260" s="6">
        <v>597</v>
      </c>
      <c r="J260" s="6">
        <f t="shared" si="55"/>
        <v>728.34</v>
      </c>
      <c r="K260" s="7">
        <v>0.3</v>
      </c>
      <c r="L260" s="8">
        <f t="shared" si="56"/>
        <v>417.9</v>
      </c>
      <c r="M260" s="8">
        <f t="shared" si="57"/>
        <v>509.84</v>
      </c>
      <c r="N260" s="8">
        <f t="shared" si="52"/>
        <v>417.9</v>
      </c>
      <c r="O260" s="8">
        <f t="shared" si="53"/>
        <v>509.84</v>
      </c>
      <c r="P260" s="71"/>
      <c r="Q260" s="6">
        <f t="shared" si="54"/>
        <v>0</v>
      </c>
      <c r="R260" s="6">
        <f t="shared" ref="R260:R323" si="58">Q260*1.22</f>
        <v>0</v>
      </c>
    </row>
    <row r="261" spans="1:18" ht="24" customHeight="1">
      <c r="A261" s="2" t="s">
        <v>242</v>
      </c>
      <c r="B261" s="3" t="s">
        <v>243</v>
      </c>
      <c r="C261" s="5" t="s">
        <v>40</v>
      </c>
      <c r="D261" s="5" t="s">
        <v>126</v>
      </c>
      <c r="E261" s="5" t="s">
        <v>27</v>
      </c>
      <c r="F261" s="5" t="s">
        <v>41</v>
      </c>
      <c r="G261" s="4" t="s">
        <v>42</v>
      </c>
      <c r="H261" s="5" t="s">
        <v>90</v>
      </c>
      <c r="I261" s="6">
        <v>3567</v>
      </c>
      <c r="J261" s="6">
        <f t="shared" si="55"/>
        <v>4351.74</v>
      </c>
      <c r="K261" s="7">
        <v>0.3</v>
      </c>
      <c r="L261" s="8">
        <f t="shared" si="56"/>
        <v>2496.9</v>
      </c>
      <c r="M261" s="8">
        <f t="shared" si="57"/>
        <v>3046.22</v>
      </c>
      <c r="N261" s="8">
        <f t="shared" si="52"/>
        <v>2496.9</v>
      </c>
      <c r="O261" s="8">
        <f t="shared" si="53"/>
        <v>3046.22</v>
      </c>
      <c r="P261" s="71"/>
      <c r="Q261" s="6">
        <f t="shared" si="54"/>
        <v>0</v>
      </c>
      <c r="R261" s="6">
        <f t="shared" si="58"/>
        <v>0</v>
      </c>
    </row>
    <row r="262" spans="1:18" ht="24" customHeight="1">
      <c r="A262" s="2" t="s">
        <v>242</v>
      </c>
      <c r="B262" s="3" t="s">
        <v>243</v>
      </c>
      <c r="C262" s="5" t="s">
        <v>40</v>
      </c>
      <c r="D262" s="5" t="s">
        <v>126</v>
      </c>
      <c r="E262" s="5" t="s">
        <v>27</v>
      </c>
      <c r="F262" s="5" t="s">
        <v>41</v>
      </c>
      <c r="G262" s="4" t="s">
        <v>381</v>
      </c>
      <c r="H262" s="5" t="s">
        <v>90</v>
      </c>
      <c r="I262" s="6">
        <v>3567</v>
      </c>
      <c r="J262" s="6">
        <f t="shared" si="55"/>
        <v>4351.74</v>
      </c>
      <c r="K262" s="7">
        <v>0.3</v>
      </c>
      <c r="L262" s="8">
        <f t="shared" si="56"/>
        <v>2496.9</v>
      </c>
      <c r="M262" s="8">
        <f t="shared" si="57"/>
        <v>3046.22</v>
      </c>
      <c r="N262" s="8">
        <f t="shared" si="52"/>
        <v>2496.9</v>
      </c>
      <c r="O262" s="8">
        <f t="shared" si="53"/>
        <v>3046.22</v>
      </c>
      <c r="P262" s="71"/>
      <c r="Q262" s="6">
        <f t="shared" si="54"/>
        <v>0</v>
      </c>
      <c r="R262" s="6">
        <f t="shared" si="58"/>
        <v>0</v>
      </c>
    </row>
    <row r="263" spans="1:18" ht="24" customHeight="1">
      <c r="A263" s="2" t="s">
        <v>242</v>
      </c>
      <c r="B263" s="3" t="s">
        <v>243</v>
      </c>
      <c r="C263" s="5" t="s">
        <v>40</v>
      </c>
      <c r="D263" s="5" t="s">
        <v>126</v>
      </c>
      <c r="E263" s="5" t="s">
        <v>27</v>
      </c>
      <c r="F263" s="5" t="s">
        <v>377</v>
      </c>
      <c r="G263" s="4" t="s">
        <v>378</v>
      </c>
      <c r="H263" s="5" t="s">
        <v>90</v>
      </c>
      <c r="I263" s="6">
        <v>4360</v>
      </c>
      <c r="J263" s="6">
        <f t="shared" si="55"/>
        <v>5319.2</v>
      </c>
      <c r="K263" s="7">
        <v>0.3</v>
      </c>
      <c r="L263" s="8">
        <f t="shared" si="56"/>
        <v>3052</v>
      </c>
      <c r="M263" s="8">
        <f t="shared" si="57"/>
        <v>3723.44</v>
      </c>
      <c r="N263" s="8">
        <f t="shared" si="52"/>
        <v>3052</v>
      </c>
      <c r="O263" s="8">
        <f t="shared" si="53"/>
        <v>3723.44</v>
      </c>
      <c r="P263" s="71"/>
      <c r="Q263" s="6">
        <f t="shared" si="54"/>
        <v>0</v>
      </c>
      <c r="R263" s="6">
        <f t="shared" si="58"/>
        <v>0</v>
      </c>
    </row>
    <row r="264" spans="1:18" ht="24" customHeight="1">
      <c r="A264" s="2" t="s">
        <v>242</v>
      </c>
      <c r="B264" s="3" t="s">
        <v>243</v>
      </c>
      <c r="C264" s="5" t="s">
        <v>40</v>
      </c>
      <c r="D264" s="5" t="s">
        <v>126</v>
      </c>
      <c r="E264" s="5" t="s">
        <v>27</v>
      </c>
      <c r="F264" s="5" t="s">
        <v>377</v>
      </c>
      <c r="G264" s="4" t="s">
        <v>382</v>
      </c>
      <c r="H264" s="5" t="s">
        <v>90</v>
      </c>
      <c r="I264" s="6">
        <v>4360</v>
      </c>
      <c r="J264" s="6">
        <f t="shared" si="55"/>
        <v>5319.2</v>
      </c>
      <c r="K264" s="7">
        <v>0.3</v>
      </c>
      <c r="L264" s="8">
        <f t="shared" si="56"/>
        <v>3052</v>
      </c>
      <c r="M264" s="8">
        <f t="shared" si="57"/>
        <v>3723.44</v>
      </c>
      <c r="N264" s="8">
        <f t="shared" si="52"/>
        <v>3052</v>
      </c>
      <c r="O264" s="8">
        <f t="shared" si="53"/>
        <v>3723.44</v>
      </c>
      <c r="P264" s="71"/>
      <c r="Q264" s="6">
        <f t="shared" si="54"/>
        <v>0</v>
      </c>
      <c r="R264" s="6">
        <f t="shared" si="58"/>
        <v>0</v>
      </c>
    </row>
    <row r="265" spans="1:18" ht="24" customHeight="1">
      <c r="A265" s="2" t="s">
        <v>242</v>
      </c>
      <c r="B265" s="3" t="s">
        <v>243</v>
      </c>
      <c r="C265" s="5" t="s">
        <v>40</v>
      </c>
      <c r="D265" s="5" t="s">
        <v>126</v>
      </c>
      <c r="E265" s="5" t="s">
        <v>27</v>
      </c>
      <c r="F265" s="5" t="s">
        <v>379</v>
      </c>
      <c r="G265" s="4" t="s">
        <v>380</v>
      </c>
      <c r="H265" s="5" t="s">
        <v>90</v>
      </c>
      <c r="I265" s="6">
        <v>5154</v>
      </c>
      <c r="J265" s="6">
        <f t="shared" si="55"/>
        <v>6287.88</v>
      </c>
      <c r="K265" s="7">
        <v>0.3</v>
      </c>
      <c r="L265" s="8">
        <f t="shared" si="56"/>
        <v>3607.8</v>
      </c>
      <c r="M265" s="8">
        <f t="shared" si="57"/>
        <v>4401.5200000000004</v>
      </c>
      <c r="N265" s="8">
        <f t="shared" ref="N265:N299" si="59">L265</f>
        <v>3607.8</v>
      </c>
      <c r="O265" s="8">
        <f t="shared" ref="O265:O299" si="60">M265</f>
        <v>4401.5200000000004</v>
      </c>
      <c r="P265" s="71"/>
      <c r="Q265" s="6">
        <f t="shared" ref="Q265:Q296" si="61">L265*P265</f>
        <v>0</v>
      </c>
      <c r="R265" s="6">
        <f t="shared" si="58"/>
        <v>0</v>
      </c>
    </row>
    <row r="266" spans="1:18" ht="24" customHeight="1">
      <c r="A266" s="2" t="s">
        <v>242</v>
      </c>
      <c r="B266" s="3" t="s">
        <v>243</v>
      </c>
      <c r="C266" s="5" t="s">
        <v>40</v>
      </c>
      <c r="D266" s="5" t="s">
        <v>126</v>
      </c>
      <c r="E266" s="5" t="s">
        <v>27</v>
      </c>
      <c r="F266" s="5" t="s">
        <v>379</v>
      </c>
      <c r="G266" s="4" t="s">
        <v>383</v>
      </c>
      <c r="H266" s="5" t="s">
        <v>90</v>
      </c>
      <c r="I266" s="6">
        <v>5154</v>
      </c>
      <c r="J266" s="6">
        <f t="shared" si="55"/>
        <v>6287.88</v>
      </c>
      <c r="K266" s="7">
        <v>0.3</v>
      </c>
      <c r="L266" s="8">
        <f t="shared" si="56"/>
        <v>3607.8</v>
      </c>
      <c r="M266" s="8">
        <f t="shared" si="57"/>
        <v>4401.5200000000004</v>
      </c>
      <c r="N266" s="8">
        <f t="shared" si="59"/>
        <v>3607.8</v>
      </c>
      <c r="O266" s="8">
        <f t="shared" si="60"/>
        <v>4401.5200000000004</v>
      </c>
      <c r="P266" s="71"/>
      <c r="Q266" s="6">
        <f t="shared" si="61"/>
        <v>0</v>
      </c>
      <c r="R266" s="6">
        <f t="shared" si="58"/>
        <v>0</v>
      </c>
    </row>
    <row r="267" spans="1:18" ht="24" customHeight="1">
      <c r="A267" s="2" t="s">
        <v>171</v>
      </c>
      <c r="B267" s="3" t="s">
        <v>172</v>
      </c>
      <c r="C267" s="5" t="s">
        <v>40</v>
      </c>
      <c r="D267" s="5" t="s">
        <v>126</v>
      </c>
      <c r="E267" s="5" t="s">
        <v>27</v>
      </c>
      <c r="F267" s="5" t="s">
        <v>41</v>
      </c>
      <c r="G267" s="4" t="s">
        <v>42</v>
      </c>
      <c r="H267" s="5" t="s">
        <v>43</v>
      </c>
      <c r="I267" s="6">
        <v>793</v>
      </c>
      <c r="J267" s="6">
        <f t="shared" si="55"/>
        <v>967.46</v>
      </c>
      <c r="K267" s="7">
        <v>0.3</v>
      </c>
      <c r="L267" s="8">
        <f t="shared" si="56"/>
        <v>555.1</v>
      </c>
      <c r="M267" s="8">
        <f t="shared" si="57"/>
        <v>677.22</v>
      </c>
      <c r="N267" s="8">
        <f t="shared" si="59"/>
        <v>555.1</v>
      </c>
      <c r="O267" s="8">
        <f t="shared" si="60"/>
        <v>677.22</v>
      </c>
      <c r="P267" s="71"/>
      <c r="Q267" s="6">
        <f t="shared" si="61"/>
        <v>0</v>
      </c>
      <c r="R267" s="6">
        <f t="shared" si="58"/>
        <v>0</v>
      </c>
    </row>
    <row r="268" spans="1:18" ht="24" customHeight="1">
      <c r="A268" s="2" t="s">
        <v>171</v>
      </c>
      <c r="B268" s="3" t="s">
        <v>172</v>
      </c>
      <c r="C268" s="5" t="s">
        <v>40</v>
      </c>
      <c r="D268" s="5" t="s">
        <v>126</v>
      </c>
      <c r="E268" s="5" t="s">
        <v>27</v>
      </c>
      <c r="F268" s="5" t="s">
        <v>377</v>
      </c>
      <c r="G268" s="4" t="s">
        <v>378</v>
      </c>
      <c r="H268" s="5" t="s">
        <v>43</v>
      </c>
      <c r="I268" s="6">
        <v>1586</v>
      </c>
      <c r="J268" s="6">
        <f t="shared" si="55"/>
        <v>1934.92</v>
      </c>
      <c r="K268" s="7">
        <v>0.3</v>
      </c>
      <c r="L268" s="8">
        <f t="shared" si="56"/>
        <v>1110.2</v>
      </c>
      <c r="M268" s="8">
        <f t="shared" si="57"/>
        <v>1354.44</v>
      </c>
      <c r="N268" s="8">
        <f t="shared" si="59"/>
        <v>1110.2</v>
      </c>
      <c r="O268" s="8">
        <f t="shared" si="60"/>
        <v>1354.44</v>
      </c>
      <c r="P268" s="71"/>
      <c r="Q268" s="6">
        <f t="shared" si="61"/>
        <v>0</v>
      </c>
      <c r="R268" s="6">
        <f t="shared" si="58"/>
        <v>0</v>
      </c>
    </row>
    <row r="269" spans="1:18" ht="24" customHeight="1">
      <c r="A269" s="2" t="s">
        <v>171</v>
      </c>
      <c r="B269" s="3" t="s">
        <v>172</v>
      </c>
      <c r="C269" s="5" t="s">
        <v>40</v>
      </c>
      <c r="D269" s="5" t="s">
        <v>126</v>
      </c>
      <c r="E269" s="5" t="s">
        <v>27</v>
      </c>
      <c r="F269" s="5" t="s">
        <v>379</v>
      </c>
      <c r="G269" s="4" t="s">
        <v>380</v>
      </c>
      <c r="H269" s="5" t="s">
        <v>43</v>
      </c>
      <c r="I269" s="6">
        <v>2379</v>
      </c>
      <c r="J269" s="6">
        <f t="shared" si="55"/>
        <v>2902.38</v>
      </c>
      <c r="K269" s="7">
        <v>0.3</v>
      </c>
      <c r="L269" s="8">
        <f t="shared" si="56"/>
        <v>1665.3</v>
      </c>
      <c r="M269" s="8">
        <f t="shared" si="57"/>
        <v>2031.67</v>
      </c>
      <c r="N269" s="8">
        <f t="shared" si="59"/>
        <v>1665.3</v>
      </c>
      <c r="O269" s="8">
        <f t="shared" si="60"/>
        <v>2031.67</v>
      </c>
      <c r="P269" s="71"/>
      <c r="Q269" s="6">
        <f t="shared" si="61"/>
        <v>0</v>
      </c>
      <c r="R269" s="6">
        <f t="shared" si="58"/>
        <v>0</v>
      </c>
    </row>
    <row r="270" spans="1:18" ht="24" customHeight="1">
      <c r="A270" s="2" t="s">
        <v>244</v>
      </c>
      <c r="B270" s="3" t="s">
        <v>245</v>
      </c>
      <c r="C270" s="5" t="s">
        <v>40</v>
      </c>
      <c r="D270" s="5" t="s">
        <v>126</v>
      </c>
      <c r="E270" s="5" t="s">
        <v>27</v>
      </c>
      <c r="F270" s="5" t="s">
        <v>41</v>
      </c>
      <c r="G270" s="4" t="s">
        <v>42</v>
      </c>
      <c r="H270" s="5" t="s">
        <v>90</v>
      </c>
      <c r="I270" s="6">
        <v>2060</v>
      </c>
      <c r="J270" s="6">
        <f t="shared" si="55"/>
        <v>2513.1999999999998</v>
      </c>
      <c r="K270" s="7">
        <v>0.3</v>
      </c>
      <c r="L270" s="8">
        <f t="shared" si="56"/>
        <v>1442</v>
      </c>
      <c r="M270" s="8">
        <f t="shared" si="57"/>
        <v>1759.24</v>
      </c>
      <c r="N270" s="8">
        <f t="shared" si="59"/>
        <v>1442</v>
      </c>
      <c r="O270" s="8">
        <f t="shared" si="60"/>
        <v>1759.24</v>
      </c>
      <c r="P270" s="71"/>
      <c r="Q270" s="6">
        <f t="shared" si="61"/>
        <v>0</v>
      </c>
      <c r="R270" s="6">
        <f t="shared" si="58"/>
        <v>0</v>
      </c>
    </row>
    <row r="271" spans="1:18" ht="24" customHeight="1">
      <c r="A271" s="2" t="s">
        <v>244</v>
      </c>
      <c r="B271" s="3" t="s">
        <v>245</v>
      </c>
      <c r="C271" s="5" t="s">
        <v>40</v>
      </c>
      <c r="D271" s="5" t="s">
        <v>126</v>
      </c>
      <c r="E271" s="5" t="s">
        <v>27</v>
      </c>
      <c r="F271" s="5" t="s">
        <v>41</v>
      </c>
      <c r="G271" s="4" t="s">
        <v>381</v>
      </c>
      <c r="H271" s="5" t="s">
        <v>90</v>
      </c>
      <c r="I271" s="6">
        <v>2060</v>
      </c>
      <c r="J271" s="6">
        <f t="shared" si="55"/>
        <v>2513.1999999999998</v>
      </c>
      <c r="K271" s="7">
        <v>0.3</v>
      </c>
      <c r="L271" s="8">
        <f t="shared" si="56"/>
        <v>1442</v>
      </c>
      <c r="M271" s="8">
        <f t="shared" si="57"/>
        <v>1759.24</v>
      </c>
      <c r="N271" s="8">
        <f t="shared" si="59"/>
        <v>1442</v>
      </c>
      <c r="O271" s="8">
        <f t="shared" si="60"/>
        <v>1759.24</v>
      </c>
      <c r="P271" s="71"/>
      <c r="Q271" s="6">
        <f t="shared" si="61"/>
        <v>0</v>
      </c>
      <c r="R271" s="6">
        <f t="shared" si="58"/>
        <v>0</v>
      </c>
    </row>
    <row r="272" spans="1:18" ht="24" customHeight="1">
      <c r="A272" s="2" t="s">
        <v>244</v>
      </c>
      <c r="B272" s="3" t="s">
        <v>245</v>
      </c>
      <c r="C272" s="5" t="s">
        <v>40</v>
      </c>
      <c r="D272" s="5" t="s">
        <v>126</v>
      </c>
      <c r="E272" s="5" t="s">
        <v>27</v>
      </c>
      <c r="F272" s="5" t="s">
        <v>377</v>
      </c>
      <c r="G272" s="4" t="s">
        <v>378</v>
      </c>
      <c r="H272" s="5" t="s">
        <v>90</v>
      </c>
      <c r="I272" s="6">
        <v>2518</v>
      </c>
      <c r="J272" s="6">
        <f t="shared" si="55"/>
        <v>3071.96</v>
      </c>
      <c r="K272" s="7">
        <v>0.3</v>
      </c>
      <c r="L272" s="8">
        <f t="shared" si="56"/>
        <v>1762.6</v>
      </c>
      <c r="M272" s="8">
        <f t="shared" si="57"/>
        <v>2150.37</v>
      </c>
      <c r="N272" s="8">
        <f t="shared" si="59"/>
        <v>1762.6</v>
      </c>
      <c r="O272" s="8">
        <f t="shared" si="60"/>
        <v>2150.37</v>
      </c>
      <c r="P272" s="71"/>
      <c r="Q272" s="6">
        <f t="shared" si="61"/>
        <v>0</v>
      </c>
      <c r="R272" s="6">
        <f t="shared" si="58"/>
        <v>0</v>
      </c>
    </row>
    <row r="273" spans="1:18" ht="24" customHeight="1">
      <c r="A273" s="2" t="s">
        <v>244</v>
      </c>
      <c r="B273" s="3" t="s">
        <v>245</v>
      </c>
      <c r="C273" s="5" t="s">
        <v>40</v>
      </c>
      <c r="D273" s="5" t="s">
        <v>126</v>
      </c>
      <c r="E273" s="5" t="s">
        <v>27</v>
      </c>
      <c r="F273" s="5" t="s">
        <v>377</v>
      </c>
      <c r="G273" s="4" t="s">
        <v>382</v>
      </c>
      <c r="H273" s="5" t="s">
        <v>90</v>
      </c>
      <c r="I273" s="6">
        <v>2518</v>
      </c>
      <c r="J273" s="6">
        <f t="shared" si="55"/>
        <v>3071.96</v>
      </c>
      <c r="K273" s="7">
        <v>0.3</v>
      </c>
      <c r="L273" s="8">
        <f t="shared" si="56"/>
        <v>1762.6</v>
      </c>
      <c r="M273" s="8">
        <f t="shared" si="57"/>
        <v>2150.37</v>
      </c>
      <c r="N273" s="8">
        <f t="shared" si="59"/>
        <v>1762.6</v>
      </c>
      <c r="O273" s="8">
        <f t="shared" si="60"/>
        <v>2150.37</v>
      </c>
      <c r="P273" s="71"/>
      <c r="Q273" s="6">
        <f t="shared" si="61"/>
        <v>0</v>
      </c>
      <c r="R273" s="6">
        <f t="shared" si="58"/>
        <v>0</v>
      </c>
    </row>
    <row r="274" spans="1:18" ht="24" customHeight="1">
      <c r="A274" s="2" t="s">
        <v>244</v>
      </c>
      <c r="B274" s="3" t="s">
        <v>245</v>
      </c>
      <c r="C274" s="5" t="s">
        <v>40</v>
      </c>
      <c r="D274" s="5" t="s">
        <v>126</v>
      </c>
      <c r="E274" s="5" t="s">
        <v>27</v>
      </c>
      <c r="F274" s="5" t="s">
        <v>379</v>
      </c>
      <c r="G274" s="4" t="s">
        <v>380</v>
      </c>
      <c r="H274" s="5" t="s">
        <v>90</v>
      </c>
      <c r="I274" s="6">
        <v>2976</v>
      </c>
      <c r="J274" s="6">
        <f t="shared" si="55"/>
        <v>3630.72</v>
      </c>
      <c r="K274" s="7">
        <v>0.3</v>
      </c>
      <c r="L274" s="8">
        <f t="shared" si="56"/>
        <v>2083.1999999999998</v>
      </c>
      <c r="M274" s="8">
        <f t="shared" si="57"/>
        <v>2541.5</v>
      </c>
      <c r="N274" s="8">
        <f t="shared" si="59"/>
        <v>2083.1999999999998</v>
      </c>
      <c r="O274" s="8">
        <f t="shared" si="60"/>
        <v>2541.5</v>
      </c>
      <c r="P274" s="71"/>
      <c r="Q274" s="6">
        <f t="shared" si="61"/>
        <v>0</v>
      </c>
      <c r="R274" s="6">
        <f t="shared" si="58"/>
        <v>0</v>
      </c>
    </row>
    <row r="275" spans="1:18" ht="24" customHeight="1">
      <c r="A275" s="2" t="s">
        <v>244</v>
      </c>
      <c r="B275" s="3" t="s">
        <v>245</v>
      </c>
      <c r="C275" s="5" t="s">
        <v>40</v>
      </c>
      <c r="D275" s="5" t="s">
        <v>126</v>
      </c>
      <c r="E275" s="5" t="s">
        <v>27</v>
      </c>
      <c r="F275" s="5" t="s">
        <v>379</v>
      </c>
      <c r="G275" s="4" t="s">
        <v>383</v>
      </c>
      <c r="H275" s="5" t="s">
        <v>90</v>
      </c>
      <c r="I275" s="6">
        <v>2976</v>
      </c>
      <c r="J275" s="6">
        <f t="shared" si="55"/>
        <v>3630.72</v>
      </c>
      <c r="K275" s="7">
        <v>0.3</v>
      </c>
      <c r="L275" s="8">
        <f t="shared" si="56"/>
        <v>2083.1999999999998</v>
      </c>
      <c r="M275" s="8">
        <f t="shared" si="57"/>
        <v>2541.5</v>
      </c>
      <c r="N275" s="8">
        <f t="shared" si="59"/>
        <v>2083.1999999999998</v>
      </c>
      <c r="O275" s="8">
        <f t="shared" si="60"/>
        <v>2541.5</v>
      </c>
      <c r="P275" s="71"/>
      <c r="Q275" s="6">
        <f t="shared" si="61"/>
        <v>0</v>
      </c>
      <c r="R275" s="6">
        <f t="shared" si="58"/>
        <v>0</v>
      </c>
    </row>
    <row r="276" spans="1:18" ht="24" customHeight="1">
      <c r="A276" s="2" t="s">
        <v>173</v>
      </c>
      <c r="B276" s="3" t="s">
        <v>174</v>
      </c>
      <c r="C276" s="5" t="s">
        <v>40</v>
      </c>
      <c r="D276" s="5" t="s">
        <v>126</v>
      </c>
      <c r="E276" s="5" t="s">
        <v>27</v>
      </c>
      <c r="F276" s="5" t="s">
        <v>41</v>
      </c>
      <c r="G276" s="4" t="s">
        <v>42</v>
      </c>
      <c r="H276" s="5" t="s">
        <v>43</v>
      </c>
      <c r="I276" s="6">
        <v>458</v>
      </c>
      <c r="J276" s="6">
        <f t="shared" si="55"/>
        <v>558.76</v>
      </c>
      <c r="K276" s="7">
        <v>0.3</v>
      </c>
      <c r="L276" s="8">
        <f t="shared" si="56"/>
        <v>320.60000000000002</v>
      </c>
      <c r="M276" s="8">
        <f t="shared" si="57"/>
        <v>391.13</v>
      </c>
      <c r="N276" s="8">
        <f t="shared" si="59"/>
        <v>320.60000000000002</v>
      </c>
      <c r="O276" s="8">
        <f t="shared" si="60"/>
        <v>391.13</v>
      </c>
      <c r="P276" s="71"/>
      <c r="Q276" s="6">
        <f t="shared" si="61"/>
        <v>0</v>
      </c>
      <c r="R276" s="6">
        <f t="shared" si="58"/>
        <v>0</v>
      </c>
    </row>
    <row r="277" spans="1:18" ht="24" customHeight="1">
      <c r="A277" s="2" t="s">
        <v>173</v>
      </c>
      <c r="B277" s="3" t="s">
        <v>174</v>
      </c>
      <c r="C277" s="5" t="s">
        <v>40</v>
      </c>
      <c r="D277" s="5" t="s">
        <v>126</v>
      </c>
      <c r="E277" s="5" t="s">
        <v>27</v>
      </c>
      <c r="F277" s="5" t="s">
        <v>377</v>
      </c>
      <c r="G277" s="4" t="s">
        <v>378</v>
      </c>
      <c r="H277" s="5" t="s">
        <v>43</v>
      </c>
      <c r="I277" s="6">
        <v>916</v>
      </c>
      <c r="J277" s="6">
        <f t="shared" si="55"/>
        <v>1117.52</v>
      </c>
      <c r="K277" s="7">
        <v>0.3</v>
      </c>
      <c r="L277" s="8">
        <f t="shared" si="56"/>
        <v>641.20000000000005</v>
      </c>
      <c r="M277" s="8">
        <f t="shared" si="57"/>
        <v>782.26</v>
      </c>
      <c r="N277" s="8">
        <f t="shared" si="59"/>
        <v>641.20000000000005</v>
      </c>
      <c r="O277" s="8">
        <f t="shared" si="60"/>
        <v>782.26</v>
      </c>
      <c r="P277" s="71"/>
      <c r="Q277" s="6">
        <f t="shared" si="61"/>
        <v>0</v>
      </c>
      <c r="R277" s="6">
        <f t="shared" si="58"/>
        <v>0</v>
      </c>
    </row>
    <row r="278" spans="1:18" ht="24" customHeight="1">
      <c r="A278" s="2" t="s">
        <v>173</v>
      </c>
      <c r="B278" s="3" t="s">
        <v>174</v>
      </c>
      <c r="C278" s="5" t="s">
        <v>40</v>
      </c>
      <c r="D278" s="5" t="s">
        <v>126</v>
      </c>
      <c r="E278" s="5" t="s">
        <v>27</v>
      </c>
      <c r="F278" s="5" t="s">
        <v>379</v>
      </c>
      <c r="G278" s="4" t="s">
        <v>380</v>
      </c>
      <c r="H278" s="5" t="s">
        <v>43</v>
      </c>
      <c r="I278" s="6">
        <v>1374</v>
      </c>
      <c r="J278" s="6">
        <f t="shared" si="55"/>
        <v>1676.28</v>
      </c>
      <c r="K278" s="7">
        <v>0.3</v>
      </c>
      <c r="L278" s="8">
        <f t="shared" si="56"/>
        <v>961.8</v>
      </c>
      <c r="M278" s="8">
        <f t="shared" si="57"/>
        <v>1173.4000000000001</v>
      </c>
      <c r="N278" s="8">
        <f t="shared" si="59"/>
        <v>961.8</v>
      </c>
      <c r="O278" s="8">
        <f t="shared" si="60"/>
        <v>1173.4000000000001</v>
      </c>
      <c r="P278" s="71"/>
      <c r="Q278" s="6">
        <f t="shared" si="61"/>
        <v>0</v>
      </c>
      <c r="R278" s="6">
        <f t="shared" si="58"/>
        <v>0</v>
      </c>
    </row>
    <row r="279" spans="1:18" ht="24" customHeight="1">
      <c r="A279" s="2" t="s">
        <v>175</v>
      </c>
      <c r="B279" s="3" t="s">
        <v>176</v>
      </c>
      <c r="C279" s="5" t="s">
        <v>40</v>
      </c>
      <c r="D279" s="5" t="s">
        <v>126</v>
      </c>
      <c r="E279" s="5" t="s">
        <v>27</v>
      </c>
      <c r="F279" s="5" t="s">
        <v>41</v>
      </c>
      <c r="G279" s="4" t="s">
        <v>42</v>
      </c>
      <c r="H279" s="5" t="s">
        <v>43</v>
      </c>
      <c r="I279" s="6">
        <v>58</v>
      </c>
      <c r="J279" s="6">
        <f t="shared" si="55"/>
        <v>70.760000000000005</v>
      </c>
      <c r="K279" s="7">
        <v>0.3</v>
      </c>
      <c r="L279" s="8">
        <f t="shared" si="56"/>
        <v>40.6</v>
      </c>
      <c r="M279" s="8">
        <f t="shared" si="57"/>
        <v>49.53</v>
      </c>
      <c r="N279" s="8">
        <f t="shared" si="59"/>
        <v>40.6</v>
      </c>
      <c r="O279" s="8">
        <f t="shared" si="60"/>
        <v>49.53</v>
      </c>
      <c r="P279" s="71"/>
      <c r="Q279" s="6">
        <f t="shared" si="61"/>
        <v>0</v>
      </c>
      <c r="R279" s="6">
        <f t="shared" si="58"/>
        <v>0</v>
      </c>
    </row>
    <row r="280" spans="1:18" ht="24" customHeight="1">
      <c r="A280" s="2" t="s">
        <v>175</v>
      </c>
      <c r="B280" s="3" t="s">
        <v>176</v>
      </c>
      <c r="C280" s="5" t="s">
        <v>40</v>
      </c>
      <c r="D280" s="5" t="s">
        <v>126</v>
      </c>
      <c r="E280" s="5" t="s">
        <v>27</v>
      </c>
      <c r="F280" s="5" t="s">
        <v>377</v>
      </c>
      <c r="G280" s="4" t="s">
        <v>378</v>
      </c>
      <c r="H280" s="5" t="s">
        <v>43</v>
      </c>
      <c r="I280" s="6">
        <v>116</v>
      </c>
      <c r="J280" s="6">
        <f t="shared" si="55"/>
        <v>141.52000000000001</v>
      </c>
      <c r="K280" s="7">
        <v>0.3</v>
      </c>
      <c r="L280" s="8">
        <f t="shared" si="56"/>
        <v>81.2</v>
      </c>
      <c r="M280" s="8">
        <f t="shared" si="57"/>
        <v>99.06</v>
      </c>
      <c r="N280" s="8">
        <f t="shared" si="59"/>
        <v>81.2</v>
      </c>
      <c r="O280" s="8">
        <f t="shared" si="60"/>
        <v>99.06</v>
      </c>
      <c r="P280" s="71"/>
      <c r="Q280" s="6">
        <f t="shared" si="61"/>
        <v>0</v>
      </c>
      <c r="R280" s="6">
        <f t="shared" si="58"/>
        <v>0</v>
      </c>
    </row>
    <row r="281" spans="1:18" ht="24" customHeight="1">
      <c r="A281" s="2" t="s">
        <v>175</v>
      </c>
      <c r="B281" s="3" t="s">
        <v>176</v>
      </c>
      <c r="C281" s="5" t="s">
        <v>40</v>
      </c>
      <c r="D281" s="5" t="s">
        <v>126</v>
      </c>
      <c r="E281" s="5" t="s">
        <v>27</v>
      </c>
      <c r="F281" s="5" t="s">
        <v>379</v>
      </c>
      <c r="G281" s="4" t="s">
        <v>380</v>
      </c>
      <c r="H281" s="5" t="s">
        <v>43</v>
      </c>
      <c r="I281" s="6">
        <v>174</v>
      </c>
      <c r="J281" s="6">
        <f t="shared" si="55"/>
        <v>212.28</v>
      </c>
      <c r="K281" s="7">
        <v>0.3</v>
      </c>
      <c r="L281" s="8">
        <f t="shared" si="56"/>
        <v>121.8</v>
      </c>
      <c r="M281" s="8">
        <f t="shared" si="57"/>
        <v>148.6</v>
      </c>
      <c r="N281" s="8">
        <f t="shared" si="59"/>
        <v>121.8</v>
      </c>
      <c r="O281" s="8">
        <f t="shared" si="60"/>
        <v>148.6</v>
      </c>
      <c r="P281" s="71"/>
      <c r="Q281" s="6">
        <f t="shared" si="61"/>
        <v>0</v>
      </c>
      <c r="R281" s="6">
        <f t="shared" si="58"/>
        <v>0</v>
      </c>
    </row>
    <row r="282" spans="1:18" ht="24" customHeight="1">
      <c r="A282" s="2" t="s">
        <v>213</v>
      </c>
      <c r="B282" s="3" t="s">
        <v>214</v>
      </c>
      <c r="C282" s="5" t="s">
        <v>40</v>
      </c>
      <c r="D282" s="5" t="s">
        <v>126</v>
      </c>
      <c r="E282" s="5" t="s">
        <v>27</v>
      </c>
      <c r="F282" s="5" t="s">
        <v>41</v>
      </c>
      <c r="G282" s="4" t="s">
        <v>42</v>
      </c>
      <c r="H282" s="5" t="s">
        <v>43</v>
      </c>
      <c r="I282" s="6">
        <v>3.5</v>
      </c>
      <c r="J282" s="6">
        <f t="shared" si="55"/>
        <v>4.2699999999999996</v>
      </c>
      <c r="K282" s="7">
        <v>0.3</v>
      </c>
      <c r="L282" s="8">
        <f t="shared" si="56"/>
        <v>2.4500000000000002</v>
      </c>
      <c r="M282" s="8">
        <f t="shared" si="57"/>
        <v>2.99</v>
      </c>
      <c r="N282" s="8">
        <f t="shared" si="59"/>
        <v>2.4500000000000002</v>
      </c>
      <c r="O282" s="8">
        <f t="shared" si="60"/>
        <v>2.99</v>
      </c>
      <c r="P282" s="71"/>
      <c r="Q282" s="6">
        <f t="shared" si="61"/>
        <v>0</v>
      </c>
      <c r="R282" s="6">
        <f t="shared" si="58"/>
        <v>0</v>
      </c>
    </row>
    <row r="283" spans="1:18" ht="24" customHeight="1">
      <c r="A283" s="2" t="s">
        <v>213</v>
      </c>
      <c r="B283" s="3" t="s">
        <v>214</v>
      </c>
      <c r="C283" s="5" t="s">
        <v>40</v>
      </c>
      <c r="D283" s="5" t="s">
        <v>126</v>
      </c>
      <c r="E283" s="5" t="s">
        <v>27</v>
      </c>
      <c r="F283" s="5" t="s">
        <v>377</v>
      </c>
      <c r="G283" s="4" t="s">
        <v>378</v>
      </c>
      <c r="H283" s="5" t="s">
        <v>43</v>
      </c>
      <c r="I283" s="6">
        <v>7</v>
      </c>
      <c r="J283" s="6">
        <f t="shared" si="55"/>
        <v>8.5399999999999991</v>
      </c>
      <c r="K283" s="7">
        <v>0.3</v>
      </c>
      <c r="L283" s="8">
        <f t="shared" si="56"/>
        <v>4.9000000000000004</v>
      </c>
      <c r="M283" s="8">
        <f t="shared" si="57"/>
        <v>5.98</v>
      </c>
      <c r="N283" s="8">
        <f t="shared" si="59"/>
        <v>4.9000000000000004</v>
      </c>
      <c r="O283" s="8">
        <f t="shared" si="60"/>
        <v>5.98</v>
      </c>
      <c r="P283" s="71"/>
      <c r="Q283" s="6">
        <f t="shared" si="61"/>
        <v>0</v>
      </c>
      <c r="R283" s="6">
        <f t="shared" si="58"/>
        <v>0</v>
      </c>
    </row>
    <row r="284" spans="1:18" ht="24" customHeight="1">
      <c r="A284" s="2" t="s">
        <v>213</v>
      </c>
      <c r="B284" s="3" t="s">
        <v>214</v>
      </c>
      <c r="C284" s="5" t="s">
        <v>40</v>
      </c>
      <c r="D284" s="5" t="s">
        <v>126</v>
      </c>
      <c r="E284" s="5" t="s">
        <v>27</v>
      </c>
      <c r="F284" s="5" t="s">
        <v>379</v>
      </c>
      <c r="G284" s="4" t="s">
        <v>380</v>
      </c>
      <c r="H284" s="5" t="s">
        <v>43</v>
      </c>
      <c r="I284" s="6">
        <v>10.5</v>
      </c>
      <c r="J284" s="6">
        <f t="shared" si="55"/>
        <v>12.81</v>
      </c>
      <c r="K284" s="7">
        <v>0.3</v>
      </c>
      <c r="L284" s="8">
        <f t="shared" si="56"/>
        <v>7.35</v>
      </c>
      <c r="M284" s="8">
        <f t="shared" si="57"/>
        <v>8.9700000000000006</v>
      </c>
      <c r="N284" s="8">
        <f t="shared" si="59"/>
        <v>7.35</v>
      </c>
      <c r="O284" s="8">
        <f t="shared" si="60"/>
        <v>8.9700000000000006</v>
      </c>
      <c r="P284" s="71"/>
      <c r="Q284" s="6">
        <f t="shared" si="61"/>
        <v>0</v>
      </c>
      <c r="R284" s="6">
        <f t="shared" si="58"/>
        <v>0</v>
      </c>
    </row>
    <row r="285" spans="1:18" ht="24" customHeight="1">
      <c r="A285" s="2" t="s">
        <v>177</v>
      </c>
      <c r="B285" s="3" t="s">
        <v>178</v>
      </c>
      <c r="C285" s="5" t="s">
        <v>40</v>
      </c>
      <c r="D285" s="5" t="s">
        <v>126</v>
      </c>
      <c r="E285" s="5" t="s">
        <v>27</v>
      </c>
      <c r="F285" s="5" t="s">
        <v>41</v>
      </c>
      <c r="G285" s="4" t="s">
        <v>42</v>
      </c>
      <c r="H285" s="5" t="s">
        <v>43</v>
      </c>
      <c r="I285" s="6">
        <v>3.5</v>
      </c>
      <c r="J285" s="6">
        <f t="shared" si="55"/>
        <v>4.2699999999999996</v>
      </c>
      <c r="K285" s="7">
        <v>0.3</v>
      </c>
      <c r="L285" s="8">
        <f t="shared" si="56"/>
        <v>2.4500000000000002</v>
      </c>
      <c r="M285" s="8">
        <f t="shared" si="57"/>
        <v>2.99</v>
      </c>
      <c r="N285" s="8">
        <f t="shared" si="59"/>
        <v>2.4500000000000002</v>
      </c>
      <c r="O285" s="8">
        <f t="shared" si="60"/>
        <v>2.99</v>
      </c>
      <c r="P285" s="71"/>
      <c r="Q285" s="6">
        <f t="shared" si="61"/>
        <v>0</v>
      </c>
      <c r="R285" s="6">
        <f t="shared" si="58"/>
        <v>0</v>
      </c>
    </row>
    <row r="286" spans="1:18" ht="24" customHeight="1">
      <c r="A286" s="2" t="s">
        <v>177</v>
      </c>
      <c r="B286" s="3" t="s">
        <v>178</v>
      </c>
      <c r="C286" s="5" t="s">
        <v>40</v>
      </c>
      <c r="D286" s="5" t="s">
        <v>126</v>
      </c>
      <c r="E286" s="5" t="s">
        <v>27</v>
      </c>
      <c r="F286" s="5" t="s">
        <v>377</v>
      </c>
      <c r="G286" s="4" t="s">
        <v>378</v>
      </c>
      <c r="H286" s="5" t="s">
        <v>43</v>
      </c>
      <c r="I286" s="6">
        <v>7</v>
      </c>
      <c r="J286" s="6">
        <f t="shared" si="55"/>
        <v>8.5399999999999991</v>
      </c>
      <c r="K286" s="7">
        <v>0.3</v>
      </c>
      <c r="L286" s="8">
        <f t="shared" si="56"/>
        <v>4.9000000000000004</v>
      </c>
      <c r="M286" s="8">
        <f t="shared" si="57"/>
        <v>5.98</v>
      </c>
      <c r="N286" s="8">
        <f t="shared" si="59"/>
        <v>4.9000000000000004</v>
      </c>
      <c r="O286" s="8">
        <f t="shared" si="60"/>
        <v>5.98</v>
      </c>
      <c r="P286" s="71"/>
      <c r="Q286" s="6">
        <f t="shared" si="61"/>
        <v>0</v>
      </c>
      <c r="R286" s="6">
        <f t="shared" si="58"/>
        <v>0</v>
      </c>
    </row>
    <row r="287" spans="1:18" ht="24" customHeight="1">
      <c r="A287" s="2" t="s">
        <v>177</v>
      </c>
      <c r="B287" s="3" t="s">
        <v>178</v>
      </c>
      <c r="C287" s="5" t="s">
        <v>40</v>
      </c>
      <c r="D287" s="5" t="s">
        <v>126</v>
      </c>
      <c r="E287" s="5" t="s">
        <v>27</v>
      </c>
      <c r="F287" s="5" t="s">
        <v>379</v>
      </c>
      <c r="G287" s="4" t="s">
        <v>380</v>
      </c>
      <c r="H287" s="5" t="s">
        <v>43</v>
      </c>
      <c r="I287" s="6">
        <v>10.5</v>
      </c>
      <c r="J287" s="6">
        <f t="shared" si="55"/>
        <v>12.81</v>
      </c>
      <c r="K287" s="7">
        <v>0.3</v>
      </c>
      <c r="L287" s="8">
        <f t="shared" si="56"/>
        <v>7.35</v>
      </c>
      <c r="M287" s="8">
        <f t="shared" si="57"/>
        <v>8.9700000000000006</v>
      </c>
      <c r="N287" s="8">
        <f t="shared" si="59"/>
        <v>7.35</v>
      </c>
      <c r="O287" s="8">
        <f t="shared" si="60"/>
        <v>8.9700000000000006</v>
      </c>
      <c r="P287" s="71"/>
      <c r="Q287" s="6">
        <f t="shared" si="61"/>
        <v>0</v>
      </c>
      <c r="R287" s="6">
        <f t="shared" si="58"/>
        <v>0</v>
      </c>
    </row>
    <row r="288" spans="1:18" ht="24" customHeight="1">
      <c r="A288" s="2" t="s">
        <v>246</v>
      </c>
      <c r="B288" s="3" t="s">
        <v>247</v>
      </c>
      <c r="C288" s="5" t="s">
        <v>40</v>
      </c>
      <c r="D288" s="5" t="s">
        <v>126</v>
      </c>
      <c r="E288" s="5" t="s">
        <v>27</v>
      </c>
      <c r="F288" s="5" t="s">
        <v>41</v>
      </c>
      <c r="G288" s="4" t="s">
        <v>42</v>
      </c>
      <c r="H288" s="5" t="s">
        <v>90</v>
      </c>
      <c r="I288" s="6">
        <v>95</v>
      </c>
      <c r="J288" s="6">
        <f t="shared" si="55"/>
        <v>115.9</v>
      </c>
      <c r="K288" s="7">
        <v>0.3</v>
      </c>
      <c r="L288" s="8">
        <f t="shared" si="56"/>
        <v>66.5</v>
      </c>
      <c r="M288" s="8">
        <f t="shared" si="57"/>
        <v>81.13</v>
      </c>
      <c r="N288" s="8">
        <f t="shared" si="59"/>
        <v>66.5</v>
      </c>
      <c r="O288" s="8">
        <f t="shared" si="60"/>
        <v>81.13</v>
      </c>
      <c r="P288" s="71"/>
      <c r="Q288" s="6">
        <f t="shared" si="61"/>
        <v>0</v>
      </c>
      <c r="R288" s="6">
        <f t="shared" si="58"/>
        <v>0</v>
      </c>
    </row>
    <row r="289" spans="1:18" ht="24" customHeight="1">
      <c r="A289" s="2" t="s">
        <v>246</v>
      </c>
      <c r="B289" s="3" t="s">
        <v>247</v>
      </c>
      <c r="C289" s="5" t="s">
        <v>40</v>
      </c>
      <c r="D289" s="5" t="s">
        <v>126</v>
      </c>
      <c r="E289" s="5" t="s">
        <v>27</v>
      </c>
      <c r="F289" s="5" t="s">
        <v>41</v>
      </c>
      <c r="G289" s="4" t="s">
        <v>381</v>
      </c>
      <c r="H289" s="5" t="s">
        <v>90</v>
      </c>
      <c r="I289" s="6">
        <v>95</v>
      </c>
      <c r="J289" s="6">
        <f t="shared" si="55"/>
        <v>115.9</v>
      </c>
      <c r="K289" s="7">
        <v>0.3</v>
      </c>
      <c r="L289" s="8">
        <f t="shared" si="56"/>
        <v>66.5</v>
      </c>
      <c r="M289" s="8">
        <f t="shared" si="57"/>
        <v>81.13</v>
      </c>
      <c r="N289" s="8">
        <f t="shared" si="59"/>
        <v>66.5</v>
      </c>
      <c r="O289" s="8">
        <f t="shared" si="60"/>
        <v>81.13</v>
      </c>
      <c r="P289" s="71"/>
      <c r="Q289" s="6">
        <f t="shared" si="61"/>
        <v>0</v>
      </c>
      <c r="R289" s="6">
        <f t="shared" si="58"/>
        <v>0</v>
      </c>
    </row>
    <row r="290" spans="1:18" ht="24" customHeight="1">
      <c r="A290" s="2" t="s">
        <v>246</v>
      </c>
      <c r="B290" s="3" t="s">
        <v>247</v>
      </c>
      <c r="C290" s="5" t="s">
        <v>40</v>
      </c>
      <c r="D290" s="5" t="s">
        <v>126</v>
      </c>
      <c r="E290" s="5" t="s">
        <v>27</v>
      </c>
      <c r="F290" s="5" t="s">
        <v>377</v>
      </c>
      <c r="G290" s="4" t="s">
        <v>378</v>
      </c>
      <c r="H290" s="5" t="s">
        <v>90</v>
      </c>
      <c r="I290" s="6">
        <v>116</v>
      </c>
      <c r="J290" s="6">
        <f t="shared" si="55"/>
        <v>141.52000000000001</v>
      </c>
      <c r="K290" s="7">
        <v>0.3</v>
      </c>
      <c r="L290" s="8">
        <f t="shared" si="56"/>
        <v>81.2</v>
      </c>
      <c r="M290" s="8">
        <f t="shared" si="57"/>
        <v>99.06</v>
      </c>
      <c r="N290" s="8">
        <f t="shared" si="59"/>
        <v>81.2</v>
      </c>
      <c r="O290" s="8">
        <f t="shared" si="60"/>
        <v>99.06</v>
      </c>
      <c r="P290" s="71"/>
      <c r="Q290" s="6">
        <f t="shared" si="61"/>
        <v>0</v>
      </c>
      <c r="R290" s="6">
        <f t="shared" si="58"/>
        <v>0</v>
      </c>
    </row>
    <row r="291" spans="1:18" ht="24" customHeight="1">
      <c r="A291" s="2" t="s">
        <v>246</v>
      </c>
      <c r="B291" s="3" t="s">
        <v>247</v>
      </c>
      <c r="C291" s="5" t="s">
        <v>40</v>
      </c>
      <c r="D291" s="5" t="s">
        <v>126</v>
      </c>
      <c r="E291" s="5" t="s">
        <v>27</v>
      </c>
      <c r="F291" s="5" t="s">
        <v>377</v>
      </c>
      <c r="G291" s="4" t="s">
        <v>382</v>
      </c>
      <c r="H291" s="5" t="s">
        <v>90</v>
      </c>
      <c r="I291" s="6">
        <v>116</v>
      </c>
      <c r="J291" s="6">
        <f t="shared" si="55"/>
        <v>141.52000000000001</v>
      </c>
      <c r="K291" s="7">
        <v>0.3</v>
      </c>
      <c r="L291" s="8">
        <f t="shared" si="56"/>
        <v>81.2</v>
      </c>
      <c r="M291" s="8">
        <f t="shared" si="57"/>
        <v>99.06</v>
      </c>
      <c r="N291" s="8">
        <f t="shared" si="59"/>
        <v>81.2</v>
      </c>
      <c r="O291" s="8">
        <f t="shared" si="60"/>
        <v>99.06</v>
      </c>
      <c r="P291" s="71"/>
      <c r="Q291" s="6">
        <f t="shared" si="61"/>
        <v>0</v>
      </c>
      <c r="R291" s="6">
        <f t="shared" si="58"/>
        <v>0</v>
      </c>
    </row>
    <row r="292" spans="1:18" ht="24" customHeight="1">
      <c r="A292" s="2" t="s">
        <v>246</v>
      </c>
      <c r="B292" s="3" t="s">
        <v>247</v>
      </c>
      <c r="C292" s="5" t="s">
        <v>40</v>
      </c>
      <c r="D292" s="5" t="s">
        <v>126</v>
      </c>
      <c r="E292" s="5" t="s">
        <v>27</v>
      </c>
      <c r="F292" s="5" t="s">
        <v>379</v>
      </c>
      <c r="G292" s="4" t="s">
        <v>380</v>
      </c>
      <c r="H292" s="5" t="s">
        <v>90</v>
      </c>
      <c r="I292" s="6">
        <v>138</v>
      </c>
      <c r="J292" s="6">
        <f t="shared" si="55"/>
        <v>168.36</v>
      </c>
      <c r="K292" s="7">
        <v>0.3</v>
      </c>
      <c r="L292" s="8">
        <f t="shared" si="56"/>
        <v>96.6</v>
      </c>
      <c r="M292" s="8">
        <f t="shared" si="57"/>
        <v>117.85</v>
      </c>
      <c r="N292" s="8">
        <f t="shared" si="59"/>
        <v>96.6</v>
      </c>
      <c r="O292" s="8">
        <f t="shared" si="60"/>
        <v>117.85</v>
      </c>
      <c r="P292" s="71"/>
      <c r="Q292" s="6">
        <f t="shared" si="61"/>
        <v>0</v>
      </c>
      <c r="R292" s="6">
        <f t="shared" si="58"/>
        <v>0</v>
      </c>
    </row>
    <row r="293" spans="1:18" ht="24" customHeight="1">
      <c r="A293" s="2" t="s">
        <v>246</v>
      </c>
      <c r="B293" s="3" t="s">
        <v>247</v>
      </c>
      <c r="C293" s="5" t="s">
        <v>40</v>
      </c>
      <c r="D293" s="5" t="s">
        <v>126</v>
      </c>
      <c r="E293" s="5" t="s">
        <v>27</v>
      </c>
      <c r="F293" s="5" t="s">
        <v>379</v>
      </c>
      <c r="G293" s="4" t="s">
        <v>383</v>
      </c>
      <c r="H293" s="5" t="s">
        <v>90</v>
      </c>
      <c r="I293" s="6">
        <v>138</v>
      </c>
      <c r="J293" s="6">
        <f t="shared" si="55"/>
        <v>168.36</v>
      </c>
      <c r="K293" s="7">
        <v>0.3</v>
      </c>
      <c r="L293" s="8">
        <f t="shared" si="56"/>
        <v>96.6</v>
      </c>
      <c r="M293" s="8">
        <f t="shared" si="57"/>
        <v>117.85</v>
      </c>
      <c r="N293" s="8">
        <f t="shared" si="59"/>
        <v>96.6</v>
      </c>
      <c r="O293" s="8">
        <f t="shared" si="60"/>
        <v>117.85</v>
      </c>
      <c r="P293" s="71"/>
      <c r="Q293" s="6">
        <f t="shared" si="61"/>
        <v>0</v>
      </c>
      <c r="R293" s="6">
        <f t="shared" si="58"/>
        <v>0</v>
      </c>
    </row>
    <row r="294" spans="1:18" ht="24" customHeight="1">
      <c r="A294" s="2" t="s">
        <v>179</v>
      </c>
      <c r="B294" s="3" t="s">
        <v>180</v>
      </c>
      <c r="C294" s="5" t="s">
        <v>40</v>
      </c>
      <c r="D294" s="5" t="s">
        <v>126</v>
      </c>
      <c r="E294" s="5" t="s">
        <v>27</v>
      </c>
      <c r="F294" s="5" t="s">
        <v>41</v>
      </c>
      <c r="G294" s="4" t="s">
        <v>42</v>
      </c>
      <c r="H294" s="5" t="s">
        <v>43</v>
      </c>
      <c r="I294" s="6">
        <v>168</v>
      </c>
      <c r="J294" s="6">
        <f t="shared" si="55"/>
        <v>204.96</v>
      </c>
      <c r="K294" s="7">
        <v>0.3</v>
      </c>
      <c r="L294" s="8">
        <f t="shared" si="56"/>
        <v>117.6</v>
      </c>
      <c r="M294" s="8">
        <f t="shared" si="57"/>
        <v>143.47</v>
      </c>
      <c r="N294" s="8">
        <f t="shared" si="59"/>
        <v>117.6</v>
      </c>
      <c r="O294" s="8">
        <f t="shared" si="60"/>
        <v>143.47</v>
      </c>
      <c r="P294" s="71"/>
      <c r="Q294" s="6">
        <f t="shared" si="61"/>
        <v>0</v>
      </c>
      <c r="R294" s="6">
        <f t="shared" si="58"/>
        <v>0</v>
      </c>
    </row>
    <row r="295" spans="1:18" ht="24" customHeight="1">
      <c r="A295" s="2" t="s">
        <v>179</v>
      </c>
      <c r="B295" s="3" t="s">
        <v>180</v>
      </c>
      <c r="C295" s="5" t="s">
        <v>40</v>
      </c>
      <c r="D295" s="5" t="s">
        <v>126</v>
      </c>
      <c r="E295" s="5" t="s">
        <v>27</v>
      </c>
      <c r="F295" s="5" t="s">
        <v>377</v>
      </c>
      <c r="G295" s="4" t="s">
        <v>378</v>
      </c>
      <c r="H295" s="5" t="s">
        <v>43</v>
      </c>
      <c r="I295" s="6">
        <v>336</v>
      </c>
      <c r="J295" s="6">
        <f t="shared" si="55"/>
        <v>409.92</v>
      </c>
      <c r="K295" s="7">
        <v>0.3</v>
      </c>
      <c r="L295" s="8">
        <f t="shared" si="56"/>
        <v>235.2</v>
      </c>
      <c r="M295" s="8">
        <f t="shared" si="57"/>
        <v>286.94</v>
      </c>
      <c r="N295" s="8">
        <f t="shared" si="59"/>
        <v>235.2</v>
      </c>
      <c r="O295" s="8">
        <f t="shared" si="60"/>
        <v>286.94</v>
      </c>
      <c r="P295" s="71"/>
      <c r="Q295" s="6">
        <f t="shared" si="61"/>
        <v>0</v>
      </c>
      <c r="R295" s="6">
        <f t="shared" si="58"/>
        <v>0</v>
      </c>
    </row>
    <row r="296" spans="1:18" ht="24" customHeight="1">
      <c r="A296" s="2" t="s">
        <v>179</v>
      </c>
      <c r="B296" s="3" t="s">
        <v>180</v>
      </c>
      <c r="C296" s="5" t="s">
        <v>40</v>
      </c>
      <c r="D296" s="5" t="s">
        <v>126</v>
      </c>
      <c r="E296" s="5" t="s">
        <v>27</v>
      </c>
      <c r="F296" s="5" t="s">
        <v>379</v>
      </c>
      <c r="G296" s="4" t="s">
        <v>380</v>
      </c>
      <c r="H296" s="5" t="s">
        <v>43</v>
      </c>
      <c r="I296" s="6">
        <v>504</v>
      </c>
      <c r="J296" s="6">
        <f t="shared" si="55"/>
        <v>614.88</v>
      </c>
      <c r="K296" s="7">
        <v>0.3</v>
      </c>
      <c r="L296" s="8">
        <f t="shared" si="56"/>
        <v>352.8</v>
      </c>
      <c r="M296" s="8">
        <f t="shared" si="57"/>
        <v>430.42</v>
      </c>
      <c r="N296" s="8">
        <f t="shared" si="59"/>
        <v>352.8</v>
      </c>
      <c r="O296" s="8">
        <f t="shared" si="60"/>
        <v>430.42</v>
      </c>
      <c r="P296" s="71"/>
      <c r="Q296" s="6">
        <f t="shared" si="61"/>
        <v>0</v>
      </c>
      <c r="R296" s="6">
        <f t="shared" si="58"/>
        <v>0</v>
      </c>
    </row>
    <row r="297" spans="1:18" ht="24" customHeight="1">
      <c r="A297" s="2" t="s">
        <v>181</v>
      </c>
      <c r="B297" s="3" t="s">
        <v>182</v>
      </c>
      <c r="C297" s="5" t="s">
        <v>40</v>
      </c>
      <c r="D297" s="5" t="s">
        <v>126</v>
      </c>
      <c r="E297" s="5" t="s">
        <v>27</v>
      </c>
      <c r="F297" s="5" t="s">
        <v>41</v>
      </c>
      <c r="G297" s="4" t="s">
        <v>42</v>
      </c>
      <c r="H297" s="5" t="s">
        <v>43</v>
      </c>
      <c r="I297" s="6">
        <v>21</v>
      </c>
      <c r="J297" s="6">
        <f t="shared" si="55"/>
        <v>25.62</v>
      </c>
      <c r="K297" s="7">
        <v>0.3</v>
      </c>
      <c r="L297" s="8">
        <f t="shared" si="56"/>
        <v>14.7</v>
      </c>
      <c r="M297" s="8">
        <f t="shared" si="57"/>
        <v>17.93</v>
      </c>
      <c r="N297" s="8">
        <f t="shared" si="59"/>
        <v>14.7</v>
      </c>
      <c r="O297" s="8">
        <f t="shared" si="60"/>
        <v>17.93</v>
      </c>
      <c r="P297" s="71"/>
      <c r="Q297" s="6">
        <f t="shared" ref="Q297:Q299" si="62">L297*P297</f>
        <v>0</v>
      </c>
      <c r="R297" s="6">
        <f t="shared" si="58"/>
        <v>0</v>
      </c>
    </row>
    <row r="298" spans="1:18" ht="24" customHeight="1">
      <c r="A298" s="2" t="s">
        <v>181</v>
      </c>
      <c r="B298" s="3" t="s">
        <v>182</v>
      </c>
      <c r="C298" s="5" t="s">
        <v>40</v>
      </c>
      <c r="D298" s="5" t="s">
        <v>126</v>
      </c>
      <c r="E298" s="5" t="s">
        <v>27</v>
      </c>
      <c r="F298" s="5" t="s">
        <v>377</v>
      </c>
      <c r="G298" s="4" t="s">
        <v>378</v>
      </c>
      <c r="H298" s="5" t="s">
        <v>43</v>
      </c>
      <c r="I298" s="6">
        <v>42</v>
      </c>
      <c r="J298" s="6">
        <f t="shared" si="55"/>
        <v>51.24</v>
      </c>
      <c r="K298" s="7">
        <v>0.3</v>
      </c>
      <c r="L298" s="8">
        <f t="shared" si="56"/>
        <v>29.4</v>
      </c>
      <c r="M298" s="8">
        <f t="shared" si="57"/>
        <v>35.869999999999997</v>
      </c>
      <c r="N298" s="8">
        <f t="shared" si="59"/>
        <v>29.4</v>
      </c>
      <c r="O298" s="8">
        <f t="shared" si="60"/>
        <v>35.869999999999997</v>
      </c>
      <c r="P298" s="71"/>
      <c r="Q298" s="6">
        <f t="shared" si="62"/>
        <v>0</v>
      </c>
      <c r="R298" s="6">
        <f t="shared" si="58"/>
        <v>0</v>
      </c>
    </row>
    <row r="299" spans="1:18" ht="24" customHeight="1">
      <c r="A299" s="2" t="s">
        <v>181</v>
      </c>
      <c r="B299" s="3" t="s">
        <v>182</v>
      </c>
      <c r="C299" s="5" t="s">
        <v>40</v>
      </c>
      <c r="D299" s="5" t="s">
        <v>126</v>
      </c>
      <c r="E299" s="5" t="s">
        <v>27</v>
      </c>
      <c r="F299" s="5" t="s">
        <v>379</v>
      </c>
      <c r="G299" s="4" t="s">
        <v>380</v>
      </c>
      <c r="H299" s="5" t="s">
        <v>43</v>
      </c>
      <c r="I299" s="6">
        <v>63</v>
      </c>
      <c r="J299" s="6">
        <f t="shared" si="55"/>
        <v>76.86</v>
      </c>
      <c r="K299" s="7">
        <v>0.3</v>
      </c>
      <c r="L299" s="8">
        <f t="shared" si="56"/>
        <v>44.1</v>
      </c>
      <c r="M299" s="8">
        <f t="shared" si="57"/>
        <v>53.8</v>
      </c>
      <c r="N299" s="8">
        <f t="shared" si="59"/>
        <v>44.1</v>
      </c>
      <c r="O299" s="8">
        <f t="shared" si="60"/>
        <v>53.8</v>
      </c>
      <c r="P299" s="71"/>
      <c r="Q299" s="6">
        <f t="shared" si="62"/>
        <v>0</v>
      </c>
      <c r="R299" s="6">
        <f t="shared" si="58"/>
        <v>0</v>
      </c>
    </row>
    <row r="300" spans="1:18" ht="24" customHeight="1">
      <c r="A300" s="2" t="s">
        <v>302</v>
      </c>
      <c r="B300" s="3" t="s">
        <v>303</v>
      </c>
      <c r="C300" s="5" t="s">
        <v>25</v>
      </c>
      <c r="D300" s="5" t="s">
        <v>126</v>
      </c>
      <c r="E300" s="5" t="s">
        <v>27</v>
      </c>
      <c r="F300" s="5" t="s">
        <v>28</v>
      </c>
      <c r="G300" s="4" t="s">
        <v>29</v>
      </c>
      <c r="H300" s="5" t="s">
        <v>30</v>
      </c>
      <c r="I300" s="6">
        <v>11.5</v>
      </c>
      <c r="J300" s="6">
        <f t="shared" si="55"/>
        <v>14.03</v>
      </c>
      <c r="K300" s="7">
        <v>0.25</v>
      </c>
      <c r="L300" s="8">
        <f t="shared" si="56"/>
        <v>8.6300000000000008</v>
      </c>
      <c r="M300" s="8">
        <f t="shared" si="57"/>
        <v>10.53</v>
      </c>
      <c r="N300" s="8">
        <f>L300*12</f>
        <v>103.56</v>
      </c>
      <c r="O300" s="8">
        <f>M300*12</f>
        <v>126.35999999999999</v>
      </c>
      <c r="P300" s="71"/>
      <c r="Q300" s="6">
        <f>N300*P300</f>
        <v>0</v>
      </c>
      <c r="R300" s="6">
        <f t="shared" si="58"/>
        <v>0</v>
      </c>
    </row>
    <row r="301" spans="1:18" ht="24" customHeight="1">
      <c r="A301" s="2" t="s">
        <v>304</v>
      </c>
      <c r="B301" s="3" t="s">
        <v>305</v>
      </c>
      <c r="C301" s="5" t="s">
        <v>25</v>
      </c>
      <c r="D301" s="5" t="s">
        <v>126</v>
      </c>
      <c r="E301" s="5" t="s">
        <v>27</v>
      </c>
      <c r="F301" s="5" t="s">
        <v>28</v>
      </c>
      <c r="G301" s="4" t="s">
        <v>29</v>
      </c>
      <c r="H301" s="5" t="s">
        <v>30</v>
      </c>
      <c r="I301" s="6">
        <v>9.8000000000000007</v>
      </c>
      <c r="J301" s="6">
        <f t="shared" si="55"/>
        <v>11.96</v>
      </c>
      <c r="K301" s="7">
        <v>0.25</v>
      </c>
      <c r="L301" s="8">
        <f t="shared" si="56"/>
        <v>7.35</v>
      </c>
      <c r="M301" s="8">
        <f t="shared" si="57"/>
        <v>8.9700000000000006</v>
      </c>
      <c r="N301" s="8">
        <f>L301*12</f>
        <v>88.199999999999989</v>
      </c>
      <c r="O301" s="8">
        <f>M301*12</f>
        <v>107.64000000000001</v>
      </c>
      <c r="P301" s="71"/>
      <c r="Q301" s="6">
        <f>N301*P301</f>
        <v>0</v>
      </c>
      <c r="R301" s="6">
        <f t="shared" si="58"/>
        <v>0</v>
      </c>
    </row>
    <row r="302" spans="1:18" ht="24" customHeight="1">
      <c r="A302" s="2" t="s">
        <v>248</v>
      </c>
      <c r="B302" s="3" t="s">
        <v>249</v>
      </c>
      <c r="C302" s="5" t="s">
        <v>40</v>
      </c>
      <c r="D302" s="5" t="s">
        <v>126</v>
      </c>
      <c r="E302" s="5" t="s">
        <v>27</v>
      </c>
      <c r="F302" s="5" t="s">
        <v>41</v>
      </c>
      <c r="G302" s="4" t="s">
        <v>42</v>
      </c>
      <c r="H302" s="5" t="s">
        <v>90</v>
      </c>
      <c r="I302" s="6">
        <v>535</v>
      </c>
      <c r="J302" s="6">
        <f t="shared" si="55"/>
        <v>652.70000000000005</v>
      </c>
      <c r="K302" s="7">
        <v>0.3</v>
      </c>
      <c r="L302" s="8">
        <f t="shared" si="56"/>
        <v>374.5</v>
      </c>
      <c r="M302" s="8">
        <f t="shared" si="57"/>
        <v>456.89</v>
      </c>
      <c r="N302" s="8">
        <f t="shared" ref="N302:N331" si="63">L302</f>
        <v>374.5</v>
      </c>
      <c r="O302" s="8">
        <f t="shared" ref="O302:O331" si="64">M302</f>
        <v>456.89</v>
      </c>
      <c r="P302" s="71"/>
      <c r="Q302" s="6">
        <f t="shared" ref="Q302:Q331" si="65">L302*P302</f>
        <v>0</v>
      </c>
      <c r="R302" s="6">
        <f t="shared" si="58"/>
        <v>0</v>
      </c>
    </row>
    <row r="303" spans="1:18" ht="24" customHeight="1">
      <c r="A303" s="2" t="s">
        <v>248</v>
      </c>
      <c r="B303" s="3" t="s">
        <v>249</v>
      </c>
      <c r="C303" s="5" t="s">
        <v>40</v>
      </c>
      <c r="D303" s="5" t="s">
        <v>126</v>
      </c>
      <c r="E303" s="5" t="s">
        <v>27</v>
      </c>
      <c r="F303" s="5" t="s">
        <v>41</v>
      </c>
      <c r="G303" s="4" t="s">
        <v>381</v>
      </c>
      <c r="H303" s="5" t="s">
        <v>90</v>
      </c>
      <c r="I303" s="6">
        <v>535</v>
      </c>
      <c r="J303" s="6">
        <f t="shared" si="55"/>
        <v>652.70000000000005</v>
      </c>
      <c r="K303" s="7">
        <v>0.3</v>
      </c>
      <c r="L303" s="8">
        <f t="shared" si="56"/>
        <v>374.5</v>
      </c>
      <c r="M303" s="8">
        <f t="shared" si="57"/>
        <v>456.89</v>
      </c>
      <c r="N303" s="8">
        <f t="shared" si="63"/>
        <v>374.5</v>
      </c>
      <c r="O303" s="8">
        <f t="shared" si="64"/>
        <v>456.89</v>
      </c>
      <c r="P303" s="71"/>
      <c r="Q303" s="6">
        <f t="shared" si="65"/>
        <v>0</v>
      </c>
      <c r="R303" s="6">
        <f t="shared" si="58"/>
        <v>0</v>
      </c>
    </row>
    <row r="304" spans="1:18" ht="24" customHeight="1">
      <c r="A304" s="2" t="s">
        <v>248</v>
      </c>
      <c r="B304" s="3" t="s">
        <v>249</v>
      </c>
      <c r="C304" s="5" t="s">
        <v>40</v>
      </c>
      <c r="D304" s="5" t="s">
        <v>126</v>
      </c>
      <c r="E304" s="5" t="s">
        <v>27</v>
      </c>
      <c r="F304" s="5" t="s">
        <v>377</v>
      </c>
      <c r="G304" s="4" t="s">
        <v>378</v>
      </c>
      <c r="H304" s="5" t="s">
        <v>90</v>
      </c>
      <c r="I304" s="6">
        <v>670</v>
      </c>
      <c r="J304" s="6">
        <f t="shared" si="55"/>
        <v>817.4</v>
      </c>
      <c r="K304" s="7">
        <v>0.3</v>
      </c>
      <c r="L304" s="8">
        <f t="shared" si="56"/>
        <v>469</v>
      </c>
      <c r="M304" s="8">
        <f t="shared" si="57"/>
        <v>572.17999999999995</v>
      </c>
      <c r="N304" s="8">
        <f t="shared" si="63"/>
        <v>469</v>
      </c>
      <c r="O304" s="8">
        <f t="shared" si="64"/>
        <v>572.17999999999995</v>
      </c>
      <c r="P304" s="71"/>
      <c r="Q304" s="6">
        <f t="shared" si="65"/>
        <v>0</v>
      </c>
      <c r="R304" s="6">
        <f t="shared" si="58"/>
        <v>0</v>
      </c>
    </row>
    <row r="305" spans="1:18" ht="24" customHeight="1">
      <c r="A305" s="2" t="s">
        <v>248</v>
      </c>
      <c r="B305" s="3" t="s">
        <v>249</v>
      </c>
      <c r="C305" s="5" t="s">
        <v>40</v>
      </c>
      <c r="D305" s="5" t="s">
        <v>126</v>
      </c>
      <c r="E305" s="5" t="s">
        <v>27</v>
      </c>
      <c r="F305" s="5" t="s">
        <v>377</v>
      </c>
      <c r="G305" s="4" t="s">
        <v>382</v>
      </c>
      <c r="H305" s="5" t="s">
        <v>90</v>
      </c>
      <c r="I305" s="6">
        <v>670</v>
      </c>
      <c r="J305" s="6">
        <f t="shared" si="55"/>
        <v>817.4</v>
      </c>
      <c r="K305" s="7">
        <v>0.3</v>
      </c>
      <c r="L305" s="8">
        <f t="shared" si="56"/>
        <v>469</v>
      </c>
      <c r="M305" s="8">
        <f t="shared" si="57"/>
        <v>572.17999999999995</v>
      </c>
      <c r="N305" s="8">
        <f t="shared" si="63"/>
        <v>469</v>
      </c>
      <c r="O305" s="8">
        <f t="shared" si="64"/>
        <v>572.17999999999995</v>
      </c>
      <c r="P305" s="71"/>
      <c r="Q305" s="6">
        <f t="shared" si="65"/>
        <v>0</v>
      </c>
      <c r="R305" s="6">
        <f t="shared" si="58"/>
        <v>0</v>
      </c>
    </row>
    <row r="306" spans="1:18" ht="24" customHeight="1">
      <c r="A306" s="2" t="s">
        <v>248</v>
      </c>
      <c r="B306" s="3" t="s">
        <v>249</v>
      </c>
      <c r="C306" s="5" t="s">
        <v>40</v>
      </c>
      <c r="D306" s="5" t="s">
        <v>126</v>
      </c>
      <c r="E306" s="5" t="s">
        <v>27</v>
      </c>
      <c r="F306" s="5" t="s">
        <v>379</v>
      </c>
      <c r="G306" s="4" t="s">
        <v>380</v>
      </c>
      <c r="H306" s="5" t="s">
        <v>90</v>
      </c>
      <c r="I306" s="6">
        <v>807</v>
      </c>
      <c r="J306" s="6">
        <f t="shared" si="55"/>
        <v>984.54</v>
      </c>
      <c r="K306" s="7">
        <v>0.3</v>
      </c>
      <c r="L306" s="8">
        <f t="shared" si="56"/>
        <v>564.9</v>
      </c>
      <c r="M306" s="8">
        <f t="shared" si="57"/>
        <v>689.18</v>
      </c>
      <c r="N306" s="8">
        <f t="shared" si="63"/>
        <v>564.9</v>
      </c>
      <c r="O306" s="8">
        <f t="shared" si="64"/>
        <v>689.18</v>
      </c>
      <c r="P306" s="71"/>
      <c r="Q306" s="6">
        <f t="shared" si="65"/>
        <v>0</v>
      </c>
      <c r="R306" s="6">
        <f t="shared" si="58"/>
        <v>0</v>
      </c>
    </row>
    <row r="307" spans="1:18" ht="24" customHeight="1">
      <c r="A307" s="2" t="s">
        <v>248</v>
      </c>
      <c r="B307" s="3" t="s">
        <v>249</v>
      </c>
      <c r="C307" s="5" t="s">
        <v>40</v>
      </c>
      <c r="D307" s="5" t="s">
        <v>126</v>
      </c>
      <c r="E307" s="5" t="s">
        <v>27</v>
      </c>
      <c r="F307" s="5" t="s">
        <v>379</v>
      </c>
      <c r="G307" s="4" t="s">
        <v>383</v>
      </c>
      <c r="H307" s="5" t="s">
        <v>90</v>
      </c>
      <c r="I307" s="6">
        <v>807</v>
      </c>
      <c r="J307" s="6">
        <f t="shared" si="55"/>
        <v>984.54</v>
      </c>
      <c r="K307" s="7">
        <v>0.3</v>
      </c>
      <c r="L307" s="8">
        <f t="shared" si="56"/>
        <v>564.9</v>
      </c>
      <c r="M307" s="8">
        <f t="shared" si="57"/>
        <v>689.18</v>
      </c>
      <c r="N307" s="8">
        <f t="shared" si="63"/>
        <v>564.9</v>
      </c>
      <c r="O307" s="8">
        <f t="shared" si="64"/>
        <v>689.18</v>
      </c>
      <c r="P307" s="71"/>
      <c r="Q307" s="6">
        <f t="shared" si="65"/>
        <v>0</v>
      </c>
      <c r="R307" s="6">
        <f t="shared" si="58"/>
        <v>0</v>
      </c>
    </row>
    <row r="308" spans="1:18" ht="24" customHeight="1">
      <c r="A308" s="2" t="s">
        <v>183</v>
      </c>
      <c r="B308" s="3" t="s">
        <v>184</v>
      </c>
      <c r="C308" s="5" t="s">
        <v>40</v>
      </c>
      <c r="D308" s="5" t="s">
        <v>126</v>
      </c>
      <c r="E308" s="5" t="s">
        <v>27</v>
      </c>
      <c r="F308" s="5" t="s">
        <v>41</v>
      </c>
      <c r="G308" s="4" t="s">
        <v>42</v>
      </c>
      <c r="H308" s="5" t="s">
        <v>43</v>
      </c>
      <c r="I308" s="6">
        <v>136</v>
      </c>
      <c r="J308" s="6">
        <f t="shared" si="55"/>
        <v>165.92</v>
      </c>
      <c r="K308" s="7">
        <v>0.3</v>
      </c>
      <c r="L308" s="8">
        <f t="shared" si="56"/>
        <v>95.2</v>
      </c>
      <c r="M308" s="8">
        <f t="shared" si="57"/>
        <v>116.14</v>
      </c>
      <c r="N308" s="8">
        <f t="shared" si="63"/>
        <v>95.2</v>
      </c>
      <c r="O308" s="8">
        <f t="shared" si="64"/>
        <v>116.14</v>
      </c>
      <c r="P308" s="71"/>
      <c r="Q308" s="6">
        <f t="shared" si="65"/>
        <v>0</v>
      </c>
      <c r="R308" s="6">
        <f t="shared" si="58"/>
        <v>0</v>
      </c>
    </row>
    <row r="309" spans="1:18" ht="24" customHeight="1">
      <c r="A309" s="2" t="s">
        <v>183</v>
      </c>
      <c r="B309" s="3" t="s">
        <v>184</v>
      </c>
      <c r="C309" s="5" t="s">
        <v>40</v>
      </c>
      <c r="D309" s="5" t="s">
        <v>126</v>
      </c>
      <c r="E309" s="5" t="s">
        <v>27</v>
      </c>
      <c r="F309" s="5" t="s">
        <v>377</v>
      </c>
      <c r="G309" s="4" t="s">
        <v>378</v>
      </c>
      <c r="H309" s="5" t="s">
        <v>43</v>
      </c>
      <c r="I309" s="6">
        <v>272</v>
      </c>
      <c r="J309" s="6">
        <f t="shared" si="55"/>
        <v>331.84</v>
      </c>
      <c r="K309" s="7">
        <v>0.3</v>
      </c>
      <c r="L309" s="8">
        <f t="shared" si="56"/>
        <v>190.4</v>
      </c>
      <c r="M309" s="8">
        <f t="shared" si="57"/>
        <v>232.29</v>
      </c>
      <c r="N309" s="8">
        <f t="shared" si="63"/>
        <v>190.4</v>
      </c>
      <c r="O309" s="8">
        <f t="shared" si="64"/>
        <v>232.29</v>
      </c>
      <c r="P309" s="71"/>
      <c r="Q309" s="6">
        <f t="shared" si="65"/>
        <v>0</v>
      </c>
      <c r="R309" s="6">
        <f t="shared" si="58"/>
        <v>0</v>
      </c>
    </row>
    <row r="310" spans="1:18" ht="24" customHeight="1">
      <c r="A310" s="2" t="s">
        <v>183</v>
      </c>
      <c r="B310" s="3" t="s">
        <v>184</v>
      </c>
      <c r="C310" s="5" t="s">
        <v>40</v>
      </c>
      <c r="D310" s="5" t="s">
        <v>126</v>
      </c>
      <c r="E310" s="5" t="s">
        <v>27</v>
      </c>
      <c r="F310" s="5" t="s">
        <v>379</v>
      </c>
      <c r="G310" s="4" t="s">
        <v>380</v>
      </c>
      <c r="H310" s="5" t="s">
        <v>43</v>
      </c>
      <c r="I310" s="6">
        <v>408</v>
      </c>
      <c r="J310" s="6">
        <f t="shared" si="55"/>
        <v>497.76</v>
      </c>
      <c r="K310" s="7">
        <v>0.3</v>
      </c>
      <c r="L310" s="8">
        <f t="shared" si="56"/>
        <v>285.60000000000002</v>
      </c>
      <c r="M310" s="8">
        <f t="shared" si="57"/>
        <v>348.43</v>
      </c>
      <c r="N310" s="8">
        <f t="shared" si="63"/>
        <v>285.60000000000002</v>
      </c>
      <c r="O310" s="8">
        <f t="shared" si="64"/>
        <v>348.43</v>
      </c>
      <c r="P310" s="71"/>
      <c r="Q310" s="6">
        <f t="shared" si="65"/>
        <v>0</v>
      </c>
      <c r="R310" s="6">
        <f t="shared" si="58"/>
        <v>0</v>
      </c>
    </row>
    <row r="311" spans="1:18" ht="24" customHeight="1">
      <c r="A311" s="2" t="s">
        <v>250</v>
      </c>
      <c r="B311" s="3" t="s">
        <v>251</v>
      </c>
      <c r="C311" s="5" t="s">
        <v>40</v>
      </c>
      <c r="D311" s="5" t="s">
        <v>126</v>
      </c>
      <c r="E311" s="5" t="s">
        <v>27</v>
      </c>
      <c r="F311" s="5" t="s">
        <v>41</v>
      </c>
      <c r="G311" s="4" t="s">
        <v>42</v>
      </c>
      <c r="H311" s="5" t="s">
        <v>90</v>
      </c>
      <c r="I311" s="6">
        <v>279</v>
      </c>
      <c r="J311" s="6">
        <f t="shared" si="55"/>
        <v>340.38</v>
      </c>
      <c r="K311" s="7">
        <v>0.3</v>
      </c>
      <c r="L311" s="8">
        <f t="shared" si="56"/>
        <v>195.3</v>
      </c>
      <c r="M311" s="8">
        <f t="shared" si="57"/>
        <v>238.27</v>
      </c>
      <c r="N311" s="8">
        <f t="shared" si="63"/>
        <v>195.3</v>
      </c>
      <c r="O311" s="8">
        <f t="shared" si="64"/>
        <v>238.27</v>
      </c>
      <c r="P311" s="71"/>
      <c r="Q311" s="6">
        <f t="shared" si="65"/>
        <v>0</v>
      </c>
      <c r="R311" s="6">
        <f t="shared" si="58"/>
        <v>0</v>
      </c>
    </row>
    <row r="312" spans="1:18" ht="24" customHeight="1">
      <c r="A312" s="2" t="s">
        <v>250</v>
      </c>
      <c r="B312" s="3" t="s">
        <v>251</v>
      </c>
      <c r="C312" s="5" t="s">
        <v>40</v>
      </c>
      <c r="D312" s="5" t="s">
        <v>126</v>
      </c>
      <c r="E312" s="5" t="s">
        <v>27</v>
      </c>
      <c r="F312" s="5" t="s">
        <v>41</v>
      </c>
      <c r="G312" s="4" t="s">
        <v>381</v>
      </c>
      <c r="H312" s="5" t="s">
        <v>90</v>
      </c>
      <c r="I312" s="6">
        <v>279</v>
      </c>
      <c r="J312" s="6">
        <f t="shared" si="55"/>
        <v>340.38</v>
      </c>
      <c r="K312" s="7">
        <v>0.3</v>
      </c>
      <c r="L312" s="8">
        <f t="shared" si="56"/>
        <v>195.3</v>
      </c>
      <c r="M312" s="8">
        <f t="shared" si="57"/>
        <v>238.27</v>
      </c>
      <c r="N312" s="8">
        <f t="shared" si="63"/>
        <v>195.3</v>
      </c>
      <c r="O312" s="8">
        <f t="shared" si="64"/>
        <v>238.27</v>
      </c>
      <c r="P312" s="71"/>
      <c r="Q312" s="6">
        <f t="shared" si="65"/>
        <v>0</v>
      </c>
      <c r="R312" s="6">
        <f t="shared" si="58"/>
        <v>0</v>
      </c>
    </row>
    <row r="313" spans="1:18" ht="24" customHeight="1">
      <c r="A313" s="2" t="s">
        <v>250</v>
      </c>
      <c r="B313" s="3" t="s">
        <v>251</v>
      </c>
      <c r="C313" s="5" t="s">
        <v>40</v>
      </c>
      <c r="D313" s="5" t="s">
        <v>126</v>
      </c>
      <c r="E313" s="5" t="s">
        <v>27</v>
      </c>
      <c r="F313" s="5" t="s">
        <v>377</v>
      </c>
      <c r="G313" s="4" t="s">
        <v>378</v>
      </c>
      <c r="H313" s="5" t="s">
        <v>90</v>
      </c>
      <c r="I313" s="6">
        <v>350</v>
      </c>
      <c r="J313" s="6">
        <f t="shared" si="55"/>
        <v>427</v>
      </c>
      <c r="K313" s="7">
        <v>0.3</v>
      </c>
      <c r="L313" s="8">
        <f t="shared" si="56"/>
        <v>245</v>
      </c>
      <c r="M313" s="8">
        <f t="shared" si="57"/>
        <v>298.89999999999998</v>
      </c>
      <c r="N313" s="8">
        <f t="shared" si="63"/>
        <v>245</v>
      </c>
      <c r="O313" s="8">
        <f t="shared" si="64"/>
        <v>298.89999999999998</v>
      </c>
      <c r="P313" s="71"/>
      <c r="Q313" s="6">
        <f t="shared" si="65"/>
        <v>0</v>
      </c>
      <c r="R313" s="6">
        <f t="shared" si="58"/>
        <v>0</v>
      </c>
    </row>
    <row r="314" spans="1:18" ht="24" customHeight="1">
      <c r="A314" s="2" t="s">
        <v>250</v>
      </c>
      <c r="B314" s="3" t="s">
        <v>251</v>
      </c>
      <c r="C314" s="5" t="s">
        <v>40</v>
      </c>
      <c r="D314" s="5" t="s">
        <v>126</v>
      </c>
      <c r="E314" s="5" t="s">
        <v>27</v>
      </c>
      <c r="F314" s="5" t="s">
        <v>377</v>
      </c>
      <c r="G314" s="4" t="s">
        <v>382</v>
      </c>
      <c r="H314" s="5" t="s">
        <v>90</v>
      </c>
      <c r="I314" s="6">
        <v>350</v>
      </c>
      <c r="J314" s="6">
        <f t="shared" si="55"/>
        <v>427</v>
      </c>
      <c r="K314" s="7">
        <v>0.3</v>
      </c>
      <c r="L314" s="8">
        <f t="shared" si="56"/>
        <v>245</v>
      </c>
      <c r="M314" s="8">
        <f t="shared" si="57"/>
        <v>298.89999999999998</v>
      </c>
      <c r="N314" s="8">
        <f t="shared" si="63"/>
        <v>245</v>
      </c>
      <c r="O314" s="8">
        <f t="shared" si="64"/>
        <v>298.89999999999998</v>
      </c>
      <c r="P314" s="71"/>
      <c r="Q314" s="6">
        <f t="shared" si="65"/>
        <v>0</v>
      </c>
      <c r="R314" s="6">
        <f t="shared" si="58"/>
        <v>0</v>
      </c>
    </row>
    <row r="315" spans="1:18" ht="24" customHeight="1">
      <c r="A315" s="2" t="s">
        <v>250</v>
      </c>
      <c r="B315" s="3" t="s">
        <v>251</v>
      </c>
      <c r="C315" s="5" t="s">
        <v>40</v>
      </c>
      <c r="D315" s="5" t="s">
        <v>126</v>
      </c>
      <c r="E315" s="5" t="s">
        <v>27</v>
      </c>
      <c r="F315" s="5" t="s">
        <v>379</v>
      </c>
      <c r="G315" s="4" t="s">
        <v>380</v>
      </c>
      <c r="H315" s="5" t="s">
        <v>90</v>
      </c>
      <c r="I315" s="6">
        <v>420</v>
      </c>
      <c r="J315" s="6">
        <f t="shared" si="55"/>
        <v>512.4</v>
      </c>
      <c r="K315" s="7">
        <v>0.3</v>
      </c>
      <c r="L315" s="8">
        <f t="shared" si="56"/>
        <v>294</v>
      </c>
      <c r="M315" s="8">
        <f t="shared" si="57"/>
        <v>358.68</v>
      </c>
      <c r="N315" s="8">
        <f t="shared" si="63"/>
        <v>294</v>
      </c>
      <c r="O315" s="8">
        <f t="shared" si="64"/>
        <v>358.68</v>
      </c>
      <c r="P315" s="71"/>
      <c r="Q315" s="6">
        <f t="shared" si="65"/>
        <v>0</v>
      </c>
      <c r="R315" s="6">
        <f t="shared" si="58"/>
        <v>0</v>
      </c>
    </row>
    <row r="316" spans="1:18" ht="24" customHeight="1">
      <c r="A316" s="2" t="s">
        <v>250</v>
      </c>
      <c r="B316" s="3" t="s">
        <v>251</v>
      </c>
      <c r="C316" s="5" t="s">
        <v>40</v>
      </c>
      <c r="D316" s="5" t="s">
        <v>126</v>
      </c>
      <c r="E316" s="5" t="s">
        <v>27</v>
      </c>
      <c r="F316" s="5" t="s">
        <v>379</v>
      </c>
      <c r="G316" s="4" t="s">
        <v>383</v>
      </c>
      <c r="H316" s="5" t="s">
        <v>90</v>
      </c>
      <c r="I316" s="6">
        <v>420</v>
      </c>
      <c r="J316" s="6">
        <f t="shared" si="55"/>
        <v>512.4</v>
      </c>
      <c r="K316" s="7">
        <v>0.3</v>
      </c>
      <c r="L316" s="8">
        <f t="shared" si="56"/>
        <v>294</v>
      </c>
      <c r="M316" s="8">
        <f t="shared" si="57"/>
        <v>358.68</v>
      </c>
      <c r="N316" s="8">
        <f t="shared" si="63"/>
        <v>294</v>
      </c>
      <c r="O316" s="8">
        <f t="shared" si="64"/>
        <v>358.68</v>
      </c>
      <c r="P316" s="71"/>
      <c r="Q316" s="6">
        <f t="shared" si="65"/>
        <v>0</v>
      </c>
      <c r="R316" s="6">
        <f t="shared" si="58"/>
        <v>0</v>
      </c>
    </row>
    <row r="317" spans="1:18" ht="24" customHeight="1">
      <c r="A317" s="2" t="s">
        <v>185</v>
      </c>
      <c r="B317" s="3" t="s">
        <v>186</v>
      </c>
      <c r="C317" s="5" t="s">
        <v>40</v>
      </c>
      <c r="D317" s="5" t="s">
        <v>126</v>
      </c>
      <c r="E317" s="5" t="s">
        <v>27</v>
      </c>
      <c r="F317" s="5" t="s">
        <v>41</v>
      </c>
      <c r="G317" s="4" t="s">
        <v>42</v>
      </c>
      <c r="H317" s="5" t="s">
        <v>43</v>
      </c>
      <c r="I317" s="6">
        <v>71</v>
      </c>
      <c r="J317" s="6">
        <f t="shared" si="55"/>
        <v>86.62</v>
      </c>
      <c r="K317" s="7">
        <v>0.3</v>
      </c>
      <c r="L317" s="8">
        <f t="shared" si="56"/>
        <v>49.7</v>
      </c>
      <c r="M317" s="8">
        <f t="shared" si="57"/>
        <v>60.63</v>
      </c>
      <c r="N317" s="8">
        <f t="shared" si="63"/>
        <v>49.7</v>
      </c>
      <c r="O317" s="8">
        <f t="shared" si="64"/>
        <v>60.63</v>
      </c>
      <c r="P317" s="71"/>
      <c r="Q317" s="6">
        <f t="shared" si="65"/>
        <v>0</v>
      </c>
      <c r="R317" s="6">
        <f t="shared" si="58"/>
        <v>0</v>
      </c>
    </row>
    <row r="318" spans="1:18" ht="24" customHeight="1">
      <c r="A318" s="2" t="s">
        <v>185</v>
      </c>
      <c r="B318" s="3" t="s">
        <v>186</v>
      </c>
      <c r="C318" s="5" t="s">
        <v>40</v>
      </c>
      <c r="D318" s="5" t="s">
        <v>126</v>
      </c>
      <c r="E318" s="5" t="s">
        <v>27</v>
      </c>
      <c r="F318" s="5" t="s">
        <v>377</v>
      </c>
      <c r="G318" s="4" t="s">
        <v>378</v>
      </c>
      <c r="H318" s="5" t="s">
        <v>43</v>
      </c>
      <c r="I318" s="6">
        <v>142</v>
      </c>
      <c r="J318" s="6">
        <f t="shared" si="55"/>
        <v>173.24</v>
      </c>
      <c r="K318" s="7">
        <v>0.3</v>
      </c>
      <c r="L318" s="8">
        <f t="shared" si="56"/>
        <v>99.4</v>
      </c>
      <c r="M318" s="8">
        <f t="shared" si="57"/>
        <v>121.27</v>
      </c>
      <c r="N318" s="8">
        <f t="shared" si="63"/>
        <v>99.4</v>
      </c>
      <c r="O318" s="8">
        <f t="shared" si="64"/>
        <v>121.27</v>
      </c>
      <c r="P318" s="71"/>
      <c r="Q318" s="6">
        <f t="shared" si="65"/>
        <v>0</v>
      </c>
      <c r="R318" s="6">
        <f t="shared" si="58"/>
        <v>0</v>
      </c>
    </row>
    <row r="319" spans="1:18" ht="24" customHeight="1">
      <c r="A319" s="2" t="s">
        <v>185</v>
      </c>
      <c r="B319" s="3" t="s">
        <v>186</v>
      </c>
      <c r="C319" s="5" t="s">
        <v>40</v>
      </c>
      <c r="D319" s="5" t="s">
        <v>126</v>
      </c>
      <c r="E319" s="5" t="s">
        <v>27</v>
      </c>
      <c r="F319" s="5" t="s">
        <v>379</v>
      </c>
      <c r="G319" s="4" t="s">
        <v>380</v>
      </c>
      <c r="H319" s="5" t="s">
        <v>43</v>
      </c>
      <c r="I319" s="6">
        <v>213</v>
      </c>
      <c r="J319" s="6">
        <f t="shared" si="55"/>
        <v>259.86</v>
      </c>
      <c r="K319" s="7">
        <v>0.3</v>
      </c>
      <c r="L319" s="8">
        <f t="shared" si="56"/>
        <v>149.1</v>
      </c>
      <c r="M319" s="8">
        <f t="shared" si="57"/>
        <v>181.9</v>
      </c>
      <c r="N319" s="8">
        <f t="shared" si="63"/>
        <v>149.1</v>
      </c>
      <c r="O319" s="8">
        <f t="shared" si="64"/>
        <v>181.9</v>
      </c>
      <c r="P319" s="71"/>
      <c r="Q319" s="6">
        <f t="shared" si="65"/>
        <v>0</v>
      </c>
      <c r="R319" s="6">
        <f t="shared" si="58"/>
        <v>0</v>
      </c>
    </row>
    <row r="320" spans="1:18" ht="24" customHeight="1">
      <c r="A320" s="2" t="s">
        <v>187</v>
      </c>
      <c r="B320" s="3" t="s">
        <v>188</v>
      </c>
      <c r="C320" s="5" t="s">
        <v>40</v>
      </c>
      <c r="D320" s="5" t="s">
        <v>126</v>
      </c>
      <c r="E320" s="5" t="s">
        <v>27</v>
      </c>
      <c r="F320" s="5" t="s">
        <v>41</v>
      </c>
      <c r="G320" s="4" t="s">
        <v>42</v>
      </c>
      <c r="H320" s="5" t="s">
        <v>43</v>
      </c>
      <c r="I320" s="6">
        <v>1249</v>
      </c>
      <c r="J320" s="6">
        <f t="shared" si="55"/>
        <v>1523.78</v>
      </c>
      <c r="K320" s="7">
        <v>0.3</v>
      </c>
      <c r="L320" s="8">
        <f t="shared" si="56"/>
        <v>874.3</v>
      </c>
      <c r="M320" s="8">
        <f t="shared" si="57"/>
        <v>1066.6500000000001</v>
      </c>
      <c r="N320" s="8">
        <f t="shared" si="63"/>
        <v>874.3</v>
      </c>
      <c r="O320" s="8">
        <f t="shared" si="64"/>
        <v>1066.6500000000001</v>
      </c>
      <c r="P320" s="71"/>
      <c r="Q320" s="6">
        <f t="shared" si="65"/>
        <v>0</v>
      </c>
      <c r="R320" s="6">
        <f t="shared" si="58"/>
        <v>0</v>
      </c>
    </row>
    <row r="321" spans="1:18" ht="24" customHeight="1">
      <c r="A321" s="2" t="s">
        <v>187</v>
      </c>
      <c r="B321" s="3" t="s">
        <v>188</v>
      </c>
      <c r="C321" s="5" t="s">
        <v>40</v>
      </c>
      <c r="D321" s="5" t="s">
        <v>126</v>
      </c>
      <c r="E321" s="5" t="s">
        <v>27</v>
      </c>
      <c r="F321" s="5" t="s">
        <v>377</v>
      </c>
      <c r="G321" s="4" t="s">
        <v>378</v>
      </c>
      <c r="H321" s="5" t="s">
        <v>43</v>
      </c>
      <c r="I321" s="6">
        <v>2498</v>
      </c>
      <c r="J321" s="6">
        <f t="shared" si="55"/>
        <v>3047.56</v>
      </c>
      <c r="K321" s="7">
        <v>0.3</v>
      </c>
      <c r="L321" s="8">
        <f t="shared" si="56"/>
        <v>1748.6</v>
      </c>
      <c r="M321" s="8">
        <f t="shared" si="57"/>
        <v>2133.29</v>
      </c>
      <c r="N321" s="8">
        <f t="shared" si="63"/>
        <v>1748.6</v>
      </c>
      <c r="O321" s="8">
        <f t="shared" si="64"/>
        <v>2133.29</v>
      </c>
      <c r="P321" s="71"/>
      <c r="Q321" s="6">
        <f t="shared" si="65"/>
        <v>0</v>
      </c>
      <c r="R321" s="6">
        <f t="shared" si="58"/>
        <v>0</v>
      </c>
    </row>
    <row r="322" spans="1:18" ht="24" customHeight="1">
      <c r="A322" s="2" t="s">
        <v>187</v>
      </c>
      <c r="B322" s="3" t="s">
        <v>188</v>
      </c>
      <c r="C322" s="5" t="s">
        <v>40</v>
      </c>
      <c r="D322" s="5" t="s">
        <v>126</v>
      </c>
      <c r="E322" s="5" t="s">
        <v>27</v>
      </c>
      <c r="F322" s="5" t="s">
        <v>379</v>
      </c>
      <c r="G322" s="4" t="s">
        <v>380</v>
      </c>
      <c r="H322" s="5" t="s">
        <v>43</v>
      </c>
      <c r="I322" s="6">
        <v>3747</v>
      </c>
      <c r="J322" s="6">
        <f t="shared" si="55"/>
        <v>4571.34</v>
      </c>
      <c r="K322" s="7">
        <v>0.3</v>
      </c>
      <c r="L322" s="8">
        <f t="shared" si="56"/>
        <v>2622.9</v>
      </c>
      <c r="M322" s="8">
        <f t="shared" si="57"/>
        <v>3199.94</v>
      </c>
      <c r="N322" s="8">
        <f t="shared" si="63"/>
        <v>2622.9</v>
      </c>
      <c r="O322" s="8">
        <f t="shared" si="64"/>
        <v>3199.94</v>
      </c>
      <c r="P322" s="71"/>
      <c r="Q322" s="6">
        <f t="shared" si="65"/>
        <v>0</v>
      </c>
      <c r="R322" s="6">
        <f t="shared" si="58"/>
        <v>0</v>
      </c>
    </row>
    <row r="323" spans="1:18" ht="24" customHeight="1">
      <c r="A323" s="2" t="s">
        <v>252</v>
      </c>
      <c r="B323" s="3" t="s">
        <v>253</v>
      </c>
      <c r="C323" s="5" t="s">
        <v>40</v>
      </c>
      <c r="D323" s="5" t="s">
        <v>126</v>
      </c>
      <c r="E323" s="5" t="s">
        <v>27</v>
      </c>
      <c r="F323" s="5" t="s">
        <v>41</v>
      </c>
      <c r="G323" s="4" t="s">
        <v>42</v>
      </c>
      <c r="H323" s="5" t="s">
        <v>90</v>
      </c>
      <c r="I323" s="6">
        <v>331</v>
      </c>
      <c r="J323" s="6">
        <f t="shared" ref="J323:J386" si="66">ROUND(I323*1.22,2)</f>
        <v>403.82</v>
      </c>
      <c r="K323" s="7">
        <v>0.3</v>
      </c>
      <c r="L323" s="8">
        <f t="shared" ref="L323:L386" si="67">ROUND(I323*(1-K323),2)</f>
        <v>231.7</v>
      </c>
      <c r="M323" s="8">
        <f t="shared" ref="M323:M386" si="68">ROUND(L323*1.22,2)</f>
        <v>282.67</v>
      </c>
      <c r="N323" s="8">
        <f t="shared" si="63"/>
        <v>231.7</v>
      </c>
      <c r="O323" s="8">
        <f t="shared" si="64"/>
        <v>282.67</v>
      </c>
      <c r="P323" s="71"/>
      <c r="Q323" s="6">
        <f t="shared" si="65"/>
        <v>0</v>
      </c>
      <c r="R323" s="6">
        <f t="shared" si="58"/>
        <v>0</v>
      </c>
    </row>
    <row r="324" spans="1:18" ht="24" customHeight="1">
      <c r="A324" s="2" t="s">
        <v>252</v>
      </c>
      <c r="B324" s="3" t="s">
        <v>253</v>
      </c>
      <c r="C324" s="5" t="s">
        <v>40</v>
      </c>
      <c r="D324" s="5" t="s">
        <v>126</v>
      </c>
      <c r="E324" s="5" t="s">
        <v>27</v>
      </c>
      <c r="F324" s="5" t="s">
        <v>41</v>
      </c>
      <c r="G324" s="4" t="s">
        <v>381</v>
      </c>
      <c r="H324" s="5" t="s">
        <v>90</v>
      </c>
      <c r="I324" s="6">
        <v>331</v>
      </c>
      <c r="J324" s="6">
        <f t="shared" si="66"/>
        <v>403.82</v>
      </c>
      <c r="K324" s="7">
        <v>0.3</v>
      </c>
      <c r="L324" s="8">
        <f t="shared" si="67"/>
        <v>231.7</v>
      </c>
      <c r="M324" s="8">
        <f t="shared" si="68"/>
        <v>282.67</v>
      </c>
      <c r="N324" s="8">
        <f t="shared" si="63"/>
        <v>231.7</v>
      </c>
      <c r="O324" s="8">
        <f t="shared" si="64"/>
        <v>282.67</v>
      </c>
      <c r="P324" s="71"/>
      <c r="Q324" s="6">
        <f t="shared" si="65"/>
        <v>0</v>
      </c>
      <c r="R324" s="6">
        <f t="shared" ref="R324:R387" si="69">Q324*1.22</f>
        <v>0</v>
      </c>
    </row>
    <row r="325" spans="1:18" ht="24" customHeight="1">
      <c r="A325" s="2" t="s">
        <v>252</v>
      </c>
      <c r="B325" s="3" t="s">
        <v>253</v>
      </c>
      <c r="C325" s="5" t="s">
        <v>40</v>
      </c>
      <c r="D325" s="5" t="s">
        <v>126</v>
      </c>
      <c r="E325" s="5" t="s">
        <v>27</v>
      </c>
      <c r="F325" s="5" t="s">
        <v>377</v>
      </c>
      <c r="G325" s="4" t="s">
        <v>378</v>
      </c>
      <c r="H325" s="5" t="s">
        <v>90</v>
      </c>
      <c r="I325" s="6">
        <v>688</v>
      </c>
      <c r="J325" s="6">
        <f t="shared" si="66"/>
        <v>839.36</v>
      </c>
      <c r="K325" s="7">
        <v>0.3</v>
      </c>
      <c r="L325" s="8">
        <f t="shared" si="67"/>
        <v>481.6</v>
      </c>
      <c r="M325" s="8">
        <f t="shared" si="68"/>
        <v>587.54999999999995</v>
      </c>
      <c r="N325" s="8">
        <f t="shared" si="63"/>
        <v>481.6</v>
      </c>
      <c r="O325" s="8">
        <f t="shared" si="64"/>
        <v>587.54999999999995</v>
      </c>
      <c r="P325" s="71"/>
      <c r="Q325" s="6">
        <f t="shared" si="65"/>
        <v>0</v>
      </c>
      <c r="R325" s="6">
        <f t="shared" si="69"/>
        <v>0</v>
      </c>
    </row>
    <row r="326" spans="1:18" ht="24" customHeight="1">
      <c r="A326" s="2" t="s">
        <v>252</v>
      </c>
      <c r="B326" s="3" t="s">
        <v>253</v>
      </c>
      <c r="C326" s="5" t="s">
        <v>40</v>
      </c>
      <c r="D326" s="5" t="s">
        <v>126</v>
      </c>
      <c r="E326" s="5" t="s">
        <v>27</v>
      </c>
      <c r="F326" s="5" t="s">
        <v>377</v>
      </c>
      <c r="G326" s="4" t="s">
        <v>382</v>
      </c>
      <c r="H326" s="5" t="s">
        <v>90</v>
      </c>
      <c r="I326" s="6">
        <v>688</v>
      </c>
      <c r="J326" s="6">
        <f t="shared" si="66"/>
        <v>839.36</v>
      </c>
      <c r="K326" s="7">
        <v>0.3</v>
      </c>
      <c r="L326" s="8">
        <f t="shared" si="67"/>
        <v>481.6</v>
      </c>
      <c r="M326" s="8">
        <f t="shared" si="68"/>
        <v>587.54999999999995</v>
      </c>
      <c r="N326" s="8">
        <f t="shared" si="63"/>
        <v>481.6</v>
      </c>
      <c r="O326" s="8">
        <f t="shared" si="64"/>
        <v>587.54999999999995</v>
      </c>
      <c r="P326" s="71"/>
      <c r="Q326" s="6">
        <f t="shared" si="65"/>
        <v>0</v>
      </c>
      <c r="R326" s="6">
        <f t="shared" si="69"/>
        <v>0</v>
      </c>
    </row>
    <row r="327" spans="1:18" ht="24" customHeight="1">
      <c r="A327" s="2" t="s">
        <v>252</v>
      </c>
      <c r="B327" s="3" t="s">
        <v>253</v>
      </c>
      <c r="C327" s="5" t="s">
        <v>40</v>
      </c>
      <c r="D327" s="5" t="s">
        <v>126</v>
      </c>
      <c r="E327" s="5" t="s">
        <v>27</v>
      </c>
      <c r="F327" s="5" t="s">
        <v>379</v>
      </c>
      <c r="G327" s="4" t="s">
        <v>380</v>
      </c>
      <c r="H327" s="5" t="s">
        <v>90</v>
      </c>
      <c r="I327" s="6">
        <v>1047</v>
      </c>
      <c r="J327" s="6">
        <f t="shared" si="66"/>
        <v>1277.3399999999999</v>
      </c>
      <c r="K327" s="7">
        <v>0.3</v>
      </c>
      <c r="L327" s="8">
        <f t="shared" si="67"/>
        <v>732.9</v>
      </c>
      <c r="M327" s="8">
        <f t="shared" si="68"/>
        <v>894.14</v>
      </c>
      <c r="N327" s="8">
        <f t="shared" si="63"/>
        <v>732.9</v>
      </c>
      <c r="O327" s="8">
        <f t="shared" si="64"/>
        <v>894.14</v>
      </c>
      <c r="P327" s="71"/>
      <c r="Q327" s="6">
        <f t="shared" si="65"/>
        <v>0</v>
      </c>
      <c r="R327" s="6">
        <f t="shared" si="69"/>
        <v>0</v>
      </c>
    </row>
    <row r="328" spans="1:18" ht="24" customHeight="1">
      <c r="A328" s="2" t="s">
        <v>252</v>
      </c>
      <c r="B328" s="3" t="s">
        <v>253</v>
      </c>
      <c r="C328" s="5" t="s">
        <v>40</v>
      </c>
      <c r="D328" s="5" t="s">
        <v>126</v>
      </c>
      <c r="E328" s="5" t="s">
        <v>27</v>
      </c>
      <c r="F328" s="5" t="s">
        <v>379</v>
      </c>
      <c r="G328" s="4" t="s">
        <v>383</v>
      </c>
      <c r="H328" s="5" t="s">
        <v>90</v>
      </c>
      <c r="I328" s="6">
        <v>1047</v>
      </c>
      <c r="J328" s="6">
        <f t="shared" si="66"/>
        <v>1277.3399999999999</v>
      </c>
      <c r="K328" s="7">
        <v>0.3</v>
      </c>
      <c r="L328" s="8">
        <f t="shared" si="67"/>
        <v>732.9</v>
      </c>
      <c r="M328" s="8">
        <f t="shared" si="68"/>
        <v>894.14</v>
      </c>
      <c r="N328" s="8">
        <f t="shared" si="63"/>
        <v>732.9</v>
      </c>
      <c r="O328" s="8">
        <f t="shared" si="64"/>
        <v>894.14</v>
      </c>
      <c r="P328" s="71"/>
      <c r="Q328" s="6">
        <f t="shared" si="65"/>
        <v>0</v>
      </c>
      <c r="R328" s="6">
        <f t="shared" si="69"/>
        <v>0</v>
      </c>
    </row>
    <row r="329" spans="1:18" ht="24" customHeight="1">
      <c r="A329" s="2" t="s">
        <v>189</v>
      </c>
      <c r="B329" s="3" t="s">
        <v>190</v>
      </c>
      <c r="C329" s="5" t="s">
        <v>40</v>
      </c>
      <c r="D329" s="5" t="s">
        <v>126</v>
      </c>
      <c r="E329" s="5" t="s">
        <v>27</v>
      </c>
      <c r="F329" s="5" t="s">
        <v>41</v>
      </c>
      <c r="G329" s="4" t="s">
        <v>42</v>
      </c>
      <c r="H329" s="5" t="s">
        <v>43</v>
      </c>
      <c r="I329" s="6">
        <v>358</v>
      </c>
      <c r="J329" s="6">
        <f t="shared" si="66"/>
        <v>436.76</v>
      </c>
      <c r="K329" s="7">
        <v>0.3</v>
      </c>
      <c r="L329" s="8">
        <f t="shared" si="67"/>
        <v>250.6</v>
      </c>
      <c r="M329" s="8">
        <f t="shared" si="68"/>
        <v>305.73</v>
      </c>
      <c r="N329" s="8">
        <f t="shared" si="63"/>
        <v>250.6</v>
      </c>
      <c r="O329" s="8">
        <f t="shared" si="64"/>
        <v>305.73</v>
      </c>
      <c r="P329" s="71"/>
      <c r="Q329" s="6">
        <f t="shared" si="65"/>
        <v>0</v>
      </c>
      <c r="R329" s="6">
        <f t="shared" si="69"/>
        <v>0</v>
      </c>
    </row>
    <row r="330" spans="1:18" ht="24" customHeight="1">
      <c r="A330" s="2" t="s">
        <v>189</v>
      </c>
      <c r="B330" s="3" t="s">
        <v>190</v>
      </c>
      <c r="C330" s="5" t="s">
        <v>40</v>
      </c>
      <c r="D330" s="5" t="s">
        <v>126</v>
      </c>
      <c r="E330" s="5" t="s">
        <v>27</v>
      </c>
      <c r="F330" s="5" t="s">
        <v>377</v>
      </c>
      <c r="G330" s="4" t="s">
        <v>378</v>
      </c>
      <c r="H330" s="5" t="s">
        <v>43</v>
      </c>
      <c r="I330" s="6">
        <v>716</v>
      </c>
      <c r="J330" s="6">
        <f t="shared" si="66"/>
        <v>873.52</v>
      </c>
      <c r="K330" s="7">
        <v>0.3</v>
      </c>
      <c r="L330" s="8">
        <f t="shared" si="67"/>
        <v>501.2</v>
      </c>
      <c r="M330" s="8">
        <f t="shared" si="68"/>
        <v>611.46</v>
      </c>
      <c r="N330" s="8">
        <f t="shared" si="63"/>
        <v>501.2</v>
      </c>
      <c r="O330" s="8">
        <f t="shared" si="64"/>
        <v>611.46</v>
      </c>
      <c r="P330" s="71"/>
      <c r="Q330" s="6">
        <f t="shared" si="65"/>
        <v>0</v>
      </c>
      <c r="R330" s="6">
        <f t="shared" si="69"/>
        <v>0</v>
      </c>
    </row>
    <row r="331" spans="1:18" ht="24" customHeight="1">
      <c r="A331" s="2" t="s">
        <v>189</v>
      </c>
      <c r="B331" s="3" t="s">
        <v>190</v>
      </c>
      <c r="C331" s="5" t="s">
        <v>40</v>
      </c>
      <c r="D331" s="5" t="s">
        <v>126</v>
      </c>
      <c r="E331" s="5" t="s">
        <v>27</v>
      </c>
      <c r="F331" s="5" t="s">
        <v>379</v>
      </c>
      <c r="G331" s="4" t="s">
        <v>380</v>
      </c>
      <c r="H331" s="5" t="s">
        <v>43</v>
      </c>
      <c r="I331" s="6">
        <v>1074</v>
      </c>
      <c r="J331" s="6">
        <f t="shared" si="66"/>
        <v>1310.28</v>
      </c>
      <c r="K331" s="7">
        <v>0.3</v>
      </c>
      <c r="L331" s="8">
        <f t="shared" si="67"/>
        <v>751.8</v>
      </c>
      <c r="M331" s="8">
        <f t="shared" si="68"/>
        <v>917.2</v>
      </c>
      <c r="N331" s="8">
        <f t="shared" si="63"/>
        <v>751.8</v>
      </c>
      <c r="O331" s="8">
        <f t="shared" si="64"/>
        <v>917.2</v>
      </c>
      <c r="P331" s="71"/>
      <c r="Q331" s="6">
        <f t="shared" si="65"/>
        <v>0</v>
      </c>
      <c r="R331" s="6">
        <f t="shared" si="69"/>
        <v>0</v>
      </c>
    </row>
    <row r="332" spans="1:18" ht="24" customHeight="1">
      <c r="A332" s="2" t="s">
        <v>70</v>
      </c>
      <c r="B332" s="3" t="s">
        <v>71</v>
      </c>
      <c r="C332" s="5" t="s">
        <v>40</v>
      </c>
      <c r="D332" s="5" t="s">
        <v>26</v>
      </c>
      <c r="E332" s="5" t="s">
        <v>27</v>
      </c>
      <c r="F332" s="5" t="s">
        <v>28</v>
      </c>
      <c r="G332" s="4" t="s">
        <v>29</v>
      </c>
      <c r="H332" s="5" t="s">
        <v>30</v>
      </c>
      <c r="I332" s="6">
        <v>4.3</v>
      </c>
      <c r="J332" s="6">
        <f t="shared" si="66"/>
        <v>5.25</v>
      </c>
      <c r="K332" s="7">
        <v>0.25</v>
      </c>
      <c r="L332" s="8">
        <f t="shared" si="67"/>
        <v>3.23</v>
      </c>
      <c r="M332" s="8">
        <f t="shared" si="68"/>
        <v>3.94</v>
      </c>
      <c r="N332" s="8">
        <f t="shared" ref="N332:O334" si="70">L332*12</f>
        <v>38.76</v>
      </c>
      <c r="O332" s="8">
        <f t="shared" si="70"/>
        <v>47.28</v>
      </c>
      <c r="P332" s="71"/>
      <c r="Q332" s="6">
        <f>N332*P332</f>
        <v>0</v>
      </c>
      <c r="R332" s="6">
        <f t="shared" si="69"/>
        <v>0</v>
      </c>
    </row>
    <row r="333" spans="1:18" ht="24" customHeight="1">
      <c r="A333" s="2" t="s">
        <v>54</v>
      </c>
      <c r="B333" s="3" t="s">
        <v>55</v>
      </c>
      <c r="C333" s="5" t="s">
        <v>40</v>
      </c>
      <c r="D333" s="5" t="s">
        <v>26</v>
      </c>
      <c r="E333" s="5" t="s">
        <v>27</v>
      </c>
      <c r="F333" s="5" t="s">
        <v>28</v>
      </c>
      <c r="G333" s="4" t="s">
        <v>29</v>
      </c>
      <c r="H333" s="5" t="s">
        <v>30</v>
      </c>
      <c r="I333" s="6">
        <v>4.0999999999999996</v>
      </c>
      <c r="J333" s="6">
        <f t="shared" si="66"/>
        <v>5</v>
      </c>
      <c r="K333" s="7">
        <v>0.25</v>
      </c>
      <c r="L333" s="8">
        <f t="shared" si="67"/>
        <v>3.08</v>
      </c>
      <c r="M333" s="8">
        <f t="shared" si="68"/>
        <v>3.76</v>
      </c>
      <c r="N333" s="8">
        <f t="shared" si="70"/>
        <v>36.96</v>
      </c>
      <c r="O333" s="8">
        <f t="shared" si="70"/>
        <v>45.12</v>
      </c>
      <c r="P333" s="71"/>
      <c r="Q333" s="6">
        <f>N333*P333</f>
        <v>0</v>
      </c>
      <c r="R333" s="6">
        <f t="shared" si="69"/>
        <v>0</v>
      </c>
    </row>
    <row r="334" spans="1:18" ht="24" customHeight="1">
      <c r="A334" s="2" t="s">
        <v>112</v>
      </c>
      <c r="B334" s="3" t="s">
        <v>113</v>
      </c>
      <c r="C334" s="5" t="s">
        <v>40</v>
      </c>
      <c r="D334" s="5" t="s">
        <v>26</v>
      </c>
      <c r="E334" s="5" t="s">
        <v>27</v>
      </c>
      <c r="F334" s="5" t="s">
        <v>28</v>
      </c>
      <c r="G334" s="4" t="s">
        <v>29</v>
      </c>
      <c r="H334" s="5" t="s">
        <v>30</v>
      </c>
      <c r="I334" s="6">
        <v>4.9000000000000004</v>
      </c>
      <c r="J334" s="6">
        <f t="shared" si="66"/>
        <v>5.98</v>
      </c>
      <c r="K334" s="7">
        <v>0.25</v>
      </c>
      <c r="L334" s="8">
        <f t="shared" si="67"/>
        <v>3.68</v>
      </c>
      <c r="M334" s="8">
        <f t="shared" si="68"/>
        <v>4.49</v>
      </c>
      <c r="N334" s="8">
        <f t="shared" si="70"/>
        <v>44.160000000000004</v>
      </c>
      <c r="O334" s="8">
        <f t="shared" si="70"/>
        <v>53.88</v>
      </c>
      <c r="P334" s="71"/>
      <c r="Q334" s="6">
        <f>N334*P334</f>
        <v>0</v>
      </c>
      <c r="R334" s="6">
        <f t="shared" si="69"/>
        <v>0</v>
      </c>
    </row>
    <row r="335" spans="1:18" ht="24" customHeight="1">
      <c r="A335" s="2" t="s">
        <v>100</v>
      </c>
      <c r="B335" s="3" t="s">
        <v>101</v>
      </c>
      <c r="C335" s="10" t="s">
        <v>40</v>
      </c>
      <c r="D335" s="10" t="s">
        <v>26</v>
      </c>
      <c r="E335" s="10" t="s">
        <v>27</v>
      </c>
      <c r="F335" s="10" t="s">
        <v>28</v>
      </c>
      <c r="G335" s="3" t="s">
        <v>29</v>
      </c>
      <c r="H335" s="10" t="s">
        <v>30</v>
      </c>
      <c r="I335" s="6">
        <v>4.7</v>
      </c>
      <c r="J335" s="6">
        <f t="shared" si="66"/>
        <v>5.73</v>
      </c>
      <c r="K335" s="7">
        <v>0.25</v>
      </c>
      <c r="L335" s="8">
        <f t="shared" si="67"/>
        <v>3.53</v>
      </c>
      <c r="M335" s="8">
        <f t="shared" si="68"/>
        <v>4.3099999999999996</v>
      </c>
      <c r="N335" s="8">
        <f>L335*12</f>
        <v>42.36</v>
      </c>
      <c r="O335" s="8">
        <f>M335*12</f>
        <v>51.72</v>
      </c>
      <c r="P335" s="71"/>
      <c r="Q335" s="6">
        <f>N335*P335</f>
        <v>0</v>
      </c>
      <c r="R335" s="6">
        <f t="shared" si="69"/>
        <v>0</v>
      </c>
    </row>
    <row r="336" spans="1:18" ht="24" customHeight="1">
      <c r="A336" s="2" t="s">
        <v>68</v>
      </c>
      <c r="B336" s="3" t="s">
        <v>69</v>
      </c>
      <c r="C336" s="5" t="s">
        <v>40</v>
      </c>
      <c r="D336" s="5" t="s">
        <v>26</v>
      </c>
      <c r="E336" s="5" t="s">
        <v>27</v>
      </c>
      <c r="F336" s="5" t="s">
        <v>41</v>
      </c>
      <c r="G336" s="4" t="s">
        <v>42</v>
      </c>
      <c r="H336" s="5" t="s">
        <v>43</v>
      </c>
      <c r="I336" s="6">
        <v>60</v>
      </c>
      <c r="J336" s="6">
        <f t="shared" si="66"/>
        <v>73.2</v>
      </c>
      <c r="K336" s="7">
        <v>0.3</v>
      </c>
      <c r="L336" s="8">
        <f t="shared" si="67"/>
        <v>42</v>
      </c>
      <c r="M336" s="8">
        <f t="shared" si="68"/>
        <v>51.24</v>
      </c>
      <c r="N336" s="8">
        <f t="shared" ref="N336:N367" si="71">L336</f>
        <v>42</v>
      </c>
      <c r="O336" s="8">
        <f t="shared" ref="O336:O367" si="72">M336</f>
        <v>51.24</v>
      </c>
      <c r="P336" s="71"/>
      <c r="Q336" s="6">
        <f>L336*P336</f>
        <v>0</v>
      </c>
      <c r="R336" s="6">
        <f t="shared" si="69"/>
        <v>0</v>
      </c>
    </row>
    <row r="337" spans="1:18" ht="24" customHeight="1">
      <c r="A337" s="2" t="s">
        <v>68</v>
      </c>
      <c r="B337" s="3" t="s">
        <v>69</v>
      </c>
      <c r="C337" s="5" t="s">
        <v>40</v>
      </c>
      <c r="D337" s="5" t="s">
        <v>26</v>
      </c>
      <c r="E337" s="5" t="s">
        <v>27</v>
      </c>
      <c r="F337" s="5" t="s">
        <v>379</v>
      </c>
      <c r="G337" s="4" t="s">
        <v>380</v>
      </c>
      <c r="H337" s="5" t="s">
        <v>43</v>
      </c>
      <c r="I337" s="6">
        <v>180</v>
      </c>
      <c r="J337" s="6">
        <f t="shared" si="66"/>
        <v>219.6</v>
      </c>
      <c r="K337" s="7">
        <v>0.3</v>
      </c>
      <c r="L337" s="8">
        <f t="shared" si="67"/>
        <v>126</v>
      </c>
      <c r="M337" s="8">
        <f t="shared" si="68"/>
        <v>153.72</v>
      </c>
      <c r="N337" s="8">
        <f t="shared" si="71"/>
        <v>126</v>
      </c>
      <c r="O337" s="8">
        <f t="shared" si="72"/>
        <v>153.72</v>
      </c>
      <c r="P337" s="71"/>
      <c r="Q337" s="6">
        <f>L337*P337</f>
        <v>0</v>
      </c>
      <c r="R337" s="6">
        <f t="shared" si="69"/>
        <v>0</v>
      </c>
    </row>
    <row r="338" spans="1:18" ht="24" customHeight="1">
      <c r="A338" s="2" t="s">
        <v>45</v>
      </c>
      <c r="B338" s="3" t="s">
        <v>46</v>
      </c>
      <c r="C338" s="5" t="s">
        <v>40</v>
      </c>
      <c r="D338" s="5" t="s">
        <v>26</v>
      </c>
      <c r="E338" s="5" t="s">
        <v>27</v>
      </c>
      <c r="F338" s="5" t="s">
        <v>41</v>
      </c>
      <c r="G338" s="4" t="s">
        <v>42</v>
      </c>
      <c r="H338" s="5" t="s">
        <v>43</v>
      </c>
      <c r="I338" s="6">
        <v>57</v>
      </c>
      <c r="J338" s="6">
        <f t="shared" si="66"/>
        <v>69.540000000000006</v>
      </c>
      <c r="K338" s="7">
        <v>0.3</v>
      </c>
      <c r="L338" s="8">
        <f t="shared" si="67"/>
        <v>39.9</v>
      </c>
      <c r="M338" s="8">
        <f t="shared" si="68"/>
        <v>48.68</v>
      </c>
      <c r="N338" s="8">
        <f t="shared" si="71"/>
        <v>39.9</v>
      </c>
      <c r="O338" s="8">
        <f t="shared" si="72"/>
        <v>48.68</v>
      </c>
      <c r="P338" s="71"/>
      <c r="Q338" s="6">
        <f>N338*P338</f>
        <v>0</v>
      </c>
      <c r="R338" s="6">
        <f t="shared" si="69"/>
        <v>0</v>
      </c>
    </row>
    <row r="339" spans="1:18" ht="24" customHeight="1">
      <c r="A339" s="2" t="s">
        <v>45</v>
      </c>
      <c r="B339" s="3" t="s">
        <v>46</v>
      </c>
      <c r="C339" s="5" t="s">
        <v>40</v>
      </c>
      <c r="D339" s="5" t="s">
        <v>26</v>
      </c>
      <c r="E339" s="5" t="s">
        <v>27</v>
      </c>
      <c r="F339" s="5" t="s">
        <v>379</v>
      </c>
      <c r="G339" s="4" t="s">
        <v>380</v>
      </c>
      <c r="H339" s="5" t="s">
        <v>43</v>
      </c>
      <c r="I339" s="6">
        <v>171</v>
      </c>
      <c r="J339" s="6">
        <f t="shared" si="66"/>
        <v>208.62</v>
      </c>
      <c r="K339" s="7">
        <v>0.3</v>
      </c>
      <c r="L339" s="8">
        <f t="shared" si="67"/>
        <v>119.7</v>
      </c>
      <c r="M339" s="8">
        <f t="shared" si="68"/>
        <v>146.03</v>
      </c>
      <c r="N339" s="8">
        <f t="shared" si="71"/>
        <v>119.7</v>
      </c>
      <c r="O339" s="8">
        <f t="shared" si="72"/>
        <v>146.03</v>
      </c>
      <c r="P339" s="71"/>
      <c r="Q339" s="6">
        <f>N339*P339</f>
        <v>0</v>
      </c>
      <c r="R339" s="6">
        <f t="shared" si="69"/>
        <v>0</v>
      </c>
    </row>
    <row r="340" spans="1:18" ht="24" customHeight="1">
      <c r="A340" s="2" t="s">
        <v>110</v>
      </c>
      <c r="B340" s="3" t="s">
        <v>111</v>
      </c>
      <c r="C340" s="5" t="s">
        <v>40</v>
      </c>
      <c r="D340" s="5" t="s">
        <v>26</v>
      </c>
      <c r="E340" s="5" t="s">
        <v>27</v>
      </c>
      <c r="F340" s="5" t="s">
        <v>41</v>
      </c>
      <c r="G340" s="4" t="s">
        <v>381</v>
      </c>
      <c r="H340" s="5" t="s">
        <v>93</v>
      </c>
      <c r="I340" s="6">
        <v>135</v>
      </c>
      <c r="J340" s="6">
        <f t="shared" si="66"/>
        <v>164.7</v>
      </c>
      <c r="K340" s="7">
        <v>0.3</v>
      </c>
      <c r="L340" s="8">
        <f t="shared" si="67"/>
        <v>94.5</v>
      </c>
      <c r="M340" s="8">
        <f t="shared" si="68"/>
        <v>115.29</v>
      </c>
      <c r="N340" s="8">
        <f t="shared" si="71"/>
        <v>94.5</v>
      </c>
      <c r="O340" s="8">
        <f t="shared" si="72"/>
        <v>115.29</v>
      </c>
      <c r="P340" s="71"/>
      <c r="Q340" s="6">
        <f t="shared" ref="Q340:Q371" si="73">L340*P340</f>
        <v>0</v>
      </c>
      <c r="R340" s="6">
        <f t="shared" si="69"/>
        <v>0</v>
      </c>
    </row>
    <row r="341" spans="1:18" ht="24" customHeight="1">
      <c r="A341" s="2" t="s">
        <v>110</v>
      </c>
      <c r="B341" s="3" t="s">
        <v>111</v>
      </c>
      <c r="C341" s="5" t="s">
        <v>40</v>
      </c>
      <c r="D341" s="5" t="s">
        <v>26</v>
      </c>
      <c r="E341" s="5" t="s">
        <v>27</v>
      </c>
      <c r="F341" s="5" t="s">
        <v>377</v>
      </c>
      <c r="G341" s="4" t="s">
        <v>382</v>
      </c>
      <c r="H341" s="5" t="s">
        <v>93</v>
      </c>
      <c r="I341" s="6">
        <v>178</v>
      </c>
      <c r="J341" s="6">
        <f t="shared" si="66"/>
        <v>217.16</v>
      </c>
      <c r="K341" s="7">
        <v>0.3</v>
      </c>
      <c r="L341" s="8">
        <f t="shared" si="67"/>
        <v>124.6</v>
      </c>
      <c r="M341" s="8">
        <f t="shared" si="68"/>
        <v>152.01</v>
      </c>
      <c r="N341" s="8">
        <f t="shared" si="71"/>
        <v>124.6</v>
      </c>
      <c r="O341" s="8">
        <f t="shared" si="72"/>
        <v>152.01</v>
      </c>
      <c r="P341" s="71"/>
      <c r="Q341" s="6">
        <f t="shared" si="73"/>
        <v>0</v>
      </c>
      <c r="R341" s="6">
        <f t="shared" si="69"/>
        <v>0</v>
      </c>
    </row>
    <row r="342" spans="1:18" ht="24" customHeight="1">
      <c r="A342" s="2" t="s">
        <v>110</v>
      </c>
      <c r="B342" s="3" t="s">
        <v>111</v>
      </c>
      <c r="C342" s="5" t="s">
        <v>40</v>
      </c>
      <c r="D342" s="5" t="s">
        <v>26</v>
      </c>
      <c r="E342" s="5" t="s">
        <v>27</v>
      </c>
      <c r="F342" s="5" t="s">
        <v>379</v>
      </c>
      <c r="G342" s="4" t="s">
        <v>383</v>
      </c>
      <c r="H342" s="5" t="s">
        <v>93</v>
      </c>
      <c r="I342" s="6">
        <v>222</v>
      </c>
      <c r="J342" s="6">
        <f t="shared" si="66"/>
        <v>270.83999999999997</v>
      </c>
      <c r="K342" s="7">
        <v>0.3</v>
      </c>
      <c r="L342" s="8">
        <f t="shared" si="67"/>
        <v>155.4</v>
      </c>
      <c r="M342" s="8">
        <f t="shared" si="68"/>
        <v>189.59</v>
      </c>
      <c r="N342" s="8">
        <f t="shared" si="71"/>
        <v>155.4</v>
      </c>
      <c r="O342" s="8">
        <f t="shared" si="72"/>
        <v>189.59</v>
      </c>
      <c r="P342" s="71"/>
      <c r="Q342" s="6">
        <f t="shared" si="73"/>
        <v>0</v>
      </c>
      <c r="R342" s="6">
        <f t="shared" si="69"/>
        <v>0</v>
      </c>
    </row>
    <row r="343" spans="1:18" ht="24" customHeight="1">
      <c r="A343" s="2" t="s">
        <v>91</v>
      </c>
      <c r="B343" s="3" t="s">
        <v>92</v>
      </c>
      <c r="C343" s="5" t="s">
        <v>40</v>
      </c>
      <c r="D343" s="5" t="s">
        <v>26</v>
      </c>
      <c r="E343" s="5" t="s">
        <v>27</v>
      </c>
      <c r="F343" s="5" t="s">
        <v>41</v>
      </c>
      <c r="G343" s="4" t="s">
        <v>381</v>
      </c>
      <c r="H343" s="5" t="s">
        <v>93</v>
      </c>
      <c r="I343" s="6">
        <v>116</v>
      </c>
      <c r="J343" s="6">
        <f t="shared" si="66"/>
        <v>141.52000000000001</v>
      </c>
      <c r="K343" s="7">
        <v>0.3</v>
      </c>
      <c r="L343" s="8">
        <f t="shared" si="67"/>
        <v>81.2</v>
      </c>
      <c r="M343" s="8">
        <f t="shared" si="68"/>
        <v>99.06</v>
      </c>
      <c r="N343" s="8">
        <f t="shared" si="71"/>
        <v>81.2</v>
      </c>
      <c r="O343" s="8">
        <f t="shared" si="72"/>
        <v>99.06</v>
      </c>
      <c r="P343" s="71"/>
      <c r="Q343" s="6">
        <f t="shared" si="73"/>
        <v>0</v>
      </c>
      <c r="R343" s="6">
        <f t="shared" si="69"/>
        <v>0</v>
      </c>
    </row>
    <row r="344" spans="1:18" ht="24" customHeight="1">
      <c r="A344" s="2" t="s">
        <v>91</v>
      </c>
      <c r="B344" s="3" t="s">
        <v>92</v>
      </c>
      <c r="C344" s="5" t="s">
        <v>40</v>
      </c>
      <c r="D344" s="5" t="s">
        <v>26</v>
      </c>
      <c r="E344" s="5" t="s">
        <v>27</v>
      </c>
      <c r="F344" s="5" t="s">
        <v>377</v>
      </c>
      <c r="G344" s="4" t="s">
        <v>382</v>
      </c>
      <c r="H344" s="5" t="s">
        <v>93</v>
      </c>
      <c r="I344" s="6">
        <v>154</v>
      </c>
      <c r="J344" s="6">
        <f t="shared" si="66"/>
        <v>187.88</v>
      </c>
      <c r="K344" s="7">
        <v>0.3</v>
      </c>
      <c r="L344" s="8">
        <f t="shared" si="67"/>
        <v>107.8</v>
      </c>
      <c r="M344" s="8">
        <f t="shared" si="68"/>
        <v>131.52000000000001</v>
      </c>
      <c r="N344" s="8">
        <f t="shared" si="71"/>
        <v>107.8</v>
      </c>
      <c r="O344" s="8">
        <f t="shared" si="72"/>
        <v>131.52000000000001</v>
      </c>
      <c r="P344" s="71"/>
      <c r="Q344" s="6">
        <f t="shared" si="73"/>
        <v>0</v>
      </c>
      <c r="R344" s="6">
        <f t="shared" si="69"/>
        <v>0</v>
      </c>
    </row>
    <row r="345" spans="1:18" ht="24" customHeight="1">
      <c r="A345" s="2" t="s">
        <v>91</v>
      </c>
      <c r="B345" s="3" t="s">
        <v>92</v>
      </c>
      <c r="C345" s="5" t="s">
        <v>40</v>
      </c>
      <c r="D345" s="5" t="s">
        <v>26</v>
      </c>
      <c r="E345" s="5" t="s">
        <v>27</v>
      </c>
      <c r="F345" s="5" t="s">
        <v>379</v>
      </c>
      <c r="G345" s="4" t="s">
        <v>383</v>
      </c>
      <c r="H345" s="5" t="s">
        <v>93</v>
      </c>
      <c r="I345" s="6">
        <v>192</v>
      </c>
      <c r="J345" s="6">
        <f t="shared" si="66"/>
        <v>234.24</v>
      </c>
      <c r="K345" s="7">
        <v>0.3</v>
      </c>
      <c r="L345" s="8">
        <f t="shared" si="67"/>
        <v>134.4</v>
      </c>
      <c r="M345" s="8">
        <f t="shared" si="68"/>
        <v>163.97</v>
      </c>
      <c r="N345" s="8">
        <f t="shared" si="71"/>
        <v>134.4</v>
      </c>
      <c r="O345" s="8">
        <f t="shared" si="72"/>
        <v>163.97</v>
      </c>
      <c r="P345" s="71"/>
      <c r="Q345" s="6">
        <f t="shared" si="73"/>
        <v>0</v>
      </c>
      <c r="R345" s="6">
        <f t="shared" si="69"/>
        <v>0</v>
      </c>
    </row>
    <row r="346" spans="1:18" ht="24" customHeight="1">
      <c r="A346" s="2" t="s">
        <v>191</v>
      </c>
      <c r="B346" s="3" t="s">
        <v>192</v>
      </c>
      <c r="C346" s="5" t="s">
        <v>40</v>
      </c>
      <c r="D346" s="5" t="s">
        <v>126</v>
      </c>
      <c r="E346" s="5" t="s">
        <v>27</v>
      </c>
      <c r="F346" s="5" t="s">
        <v>41</v>
      </c>
      <c r="G346" s="4" t="s">
        <v>42</v>
      </c>
      <c r="H346" s="5" t="s">
        <v>43</v>
      </c>
      <c r="I346" s="6">
        <v>10</v>
      </c>
      <c r="J346" s="6">
        <f t="shared" si="66"/>
        <v>12.2</v>
      </c>
      <c r="K346" s="7">
        <v>0.3</v>
      </c>
      <c r="L346" s="8">
        <f t="shared" si="67"/>
        <v>7</v>
      </c>
      <c r="M346" s="8">
        <f t="shared" si="68"/>
        <v>8.5399999999999991</v>
      </c>
      <c r="N346" s="8">
        <f t="shared" si="71"/>
        <v>7</v>
      </c>
      <c r="O346" s="8">
        <f t="shared" si="72"/>
        <v>8.5399999999999991</v>
      </c>
      <c r="P346" s="71"/>
      <c r="Q346" s="6">
        <f t="shared" si="73"/>
        <v>0</v>
      </c>
      <c r="R346" s="6">
        <f t="shared" si="69"/>
        <v>0</v>
      </c>
    </row>
    <row r="347" spans="1:18" ht="24" customHeight="1">
      <c r="A347" s="2" t="s">
        <v>191</v>
      </c>
      <c r="B347" s="3" t="s">
        <v>192</v>
      </c>
      <c r="C347" s="5" t="s">
        <v>40</v>
      </c>
      <c r="D347" s="5" t="s">
        <v>126</v>
      </c>
      <c r="E347" s="5" t="s">
        <v>27</v>
      </c>
      <c r="F347" s="5" t="s">
        <v>377</v>
      </c>
      <c r="G347" s="4" t="s">
        <v>378</v>
      </c>
      <c r="H347" s="5" t="s">
        <v>43</v>
      </c>
      <c r="I347" s="6">
        <v>20</v>
      </c>
      <c r="J347" s="6">
        <f t="shared" si="66"/>
        <v>24.4</v>
      </c>
      <c r="K347" s="7">
        <v>0.3</v>
      </c>
      <c r="L347" s="8">
        <f t="shared" si="67"/>
        <v>14</v>
      </c>
      <c r="M347" s="8">
        <f t="shared" si="68"/>
        <v>17.079999999999998</v>
      </c>
      <c r="N347" s="8">
        <f t="shared" si="71"/>
        <v>14</v>
      </c>
      <c r="O347" s="8">
        <f t="shared" si="72"/>
        <v>17.079999999999998</v>
      </c>
      <c r="P347" s="71"/>
      <c r="Q347" s="6">
        <f t="shared" si="73"/>
        <v>0</v>
      </c>
      <c r="R347" s="6">
        <f t="shared" si="69"/>
        <v>0</v>
      </c>
    </row>
    <row r="348" spans="1:18" ht="24" customHeight="1">
      <c r="A348" s="2" t="s">
        <v>191</v>
      </c>
      <c r="B348" s="3" t="s">
        <v>192</v>
      </c>
      <c r="C348" s="5" t="s">
        <v>40</v>
      </c>
      <c r="D348" s="5" t="s">
        <v>126</v>
      </c>
      <c r="E348" s="5" t="s">
        <v>27</v>
      </c>
      <c r="F348" s="5" t="s">
        <v>379</v>
      </c>
      <c r="G348" s="4" t="s">
        <v>380</v>
      </c>
      <c r="H348" s="5" t="s">
        <v>43</v>
      </c>
      <c r="I348" s="6">
        <v>30</v>
      </c>
      <c r="J348" s="6">
        <f t="shared" si="66"/>
        <v>36.6</v>
      </c>
      <c r="K348" s="7">
        <v>0.3</v>
      </c>
      <c r="L348" s="8">
        <f t="shared" si="67"/>
        <v>21</v>
      </c>
      <c r="M348" s="8">
        <f t="shared" si="68"/>
        <v>25.62</v>
      </c>
      <c r="N348" s="8">
        <f t="shared" si="71"/>
        <v>21</v>
      </c>
      <c r="O348" s="8">
        <f t="shared" si="72"/>
        <v>25.62</v>
      </c>
      <c r="P348" s="71"/>
      <c r="Q348" s="6">
        <f t="shared" si="73"/>
        <v>0</v>
      </c>
      <c r="R348" s="6">
        <f t="shared" si="69"/>
        <v>0</v>
      </c>
    </row>
    <row r="349" spans="1:18" ht="24" customHeight="1">
      <c r="A349" s="2" t="s">
        <v>193</v>
      </c>
      <c r="B349" s="3" t="s">
        <v>194</v>
      </c>
      <c r="C349" s="5" t="s">
        <v>40</v>
      </c>
      <c r="D349" s="5" t="s">
        <v>126</v>
      </c>
      <c r="E349" s="5" t="s">
        <v>27</v>
      </c>
      <c r="F349" s="5" t="s">
        <v>41</v>
      </c>
      <c r="G349" s="4" t="s">
        <v>42</v>
      </c>
      <c r="H349" s="5" t="s">
        <v>43</v>
      </c>
      <c r="I349" s="6">
        <v>12</v>
      </c>
      <c r="J349" s="6">
        <f t="shared" si="66"/>
        <v>14.64</v>
      </c>
      <c r="K349" s="7">
        <v>0.3</v>
      </c>
      <c r="L349" s="8">
        <f t="shared" si="67"/>
        <v>8.4</v>
      </c>
      <c r="M349" s="8">
        <f t="shared" si="68"/>
        <v>10.25</v>
      </c>
      <c r="N349" s="8">
        <f t="shared" si="71"/>
        <v>8.4</v>
      </c>
      <c r="O349" s="8">
        <f t="shared" si="72"/>
        <v>10.25</v>
      </c>
      <c r="P349" s="71"/>
      <c r="Q349" s="6">
        <f t="shared" si="73"/>
        <v>0</v>
      </c>
      <c r="R349" s="6">
        <f t="shared" si="69"/>
        <v>0</v>
      </c>
    </row>
    <row r="350" spans="1:18" ht="24" customHeight="1">
      <c r="A350" s="2" t="s">
        <v>193</v>
      </c>
      <c r="B350" s="3" t="s">
        <v>194</v>
      </c>
      <c r="C350" s="5" t="s">
        <v>40</v>
      </c>
      <c r="D350" s="5" t="s">
        <v>126</v>
      </c>
      <c r="E350" s="5" t="s">
        <v>27</v>
      </c>
      <c r="F350" s="5" t="s">
        <v>377</v>
      </c>
      <c r="G350" s="4" t="s">
        <v>378</v>
      </c>
      <c r="H350" s="5" t="s">
        <v>43</v>
      </c>
      <c r="I350" s="6">
        <v>24</v>
      </c>
      <c r="J350" s="6">
        <f t="shared" si="66"/>
        <v>29.28</v>
      </c>
      <c r="K350" s="7">
        <v>0.3</v>
      </c>
      <c r="L350" s="8">
        <f t="shared" si="67"/>
        <v>16.8</v>
      </c>
      <c r="M350" s="8">
        <f t="shared" si="68"/>
        <v>20.5</v>
      </c>
      <c r="N350" s="8">
        <f t="shared" si="71"/>
        <v>16.8</v>
      </c>
      <c r="O350" s="8">
        <f t="shared" si="72"/>
        <v>20.5</v>
      </c>
      <c r="P350" s="71"/>
      <c r="Q350" s="6">
        <f t="shared" si="73"/>
        <v>0</v>
      </c>
      <c r="R350" s="6">
        <f t="shared" si="69"/>
        <v>0</v>
      </c>
    </row>
    <row r="351" spans="1:18" ht="24" customHeight="1">
      <c r="A351" s="2" t="s">
        <v>193</v>
      </c>
      <c r="B351" s="3" t="s">
        <v>194</v>
      </c>
      <c r="C351" s="5" t="s">
        <v>40</v>
      </c>
      <c r="D351" s="5" t="s">
        <v>126</v>
      </c>
      <c r="E351" s="5" t="s">
        <v>27</v>
      </c>
      <c r="F351" s="5" t="s">
        <v>379</v>
      </c>
      <c r="G351" s="4" t="s">
        <v>380</v>
      </c>
      <c r="H351" s="5" t="s">
        <v>43</v>
      </c>
      <c r="I351" s="6">
        <v>36</v>
      </c>
      <c r="J351" s="6">
        <f t="shared" si="66"/>
        <v>43.92</v>
      </c>
      <c r="K351" s="7">
        <v>0.3</v>
      </c>
      <c r="L351" s="8">
        <f t="shared" si="67"/>
        <v>25.2</v>
      </c>
      <c r="M351" s="8">
        <f t="shared" si="68"/>
        <v>30.74</v>
      </c>
      <c r="N351" s="8">
        <f t="shared" si="71"/>
        <v>25.2</v>
      </c>
      <c r="O351" s="8">
        <f t="shared" si="72"/>
        <v>30.74</v>
      </c>
      <c r="P351" s="71"/>
      <c r="Q351" s="6">
        <f t="shared" si="73"/>
        <v>0</v>
      </c>
      <c r="R351" s="6">
        <f t="shared" si="69"/>
        <v>0</v>
      </c>
    </row>
    <row r="352" spans="1:18" ht="24" customHeight="1">
      <c r="A352" s="2" t="s">
        <v>254</v>
      </c>
      <c r="B352" s="3" t="s">
        <v>255</v>
      </c>
      <c r="C352" s="5" t="s">
        <v>40</v>
      </c>
      <c r="D352" s="5" t="s">
        <v>126</v>
      </c>
      <c r="E352" s="5" t="s">
        <v>27</v>
      </c>
      <c r="F352" s="5" t="s">
        <v>41</v>
      </c>
      <c r="G352" s="4" t="s">
        <v>42</v>
      </c>
      <c r="H352" s="5" t="s">
        <v>90</v>
      </c>
      <c r="I352" s="6">
        <v>132</v>
      </c>
      <c r="J352" s="6">
        <f t="shared" si="66"/>
        <v>161.04</v>
      </c>
      <c r="K352" s="7">
        <v>0.3</v>
      </c>
      <c r="L352" s="8">
        <f t="shared" si="67"/>
        <v>92.4</v>
      </c>
      <c r="M352" s="8">
        <f t="shared" si="68"/>
        <v>112.73</v>
      </c>
      <c r="N352" s="8">
        <f t="shared" si="71"/>
        <v>92.4</v>
      </c>
      <c r="O352" s="8">
        <f t="shared" si="72"/>
        <v>112.73</v>
      </c>
      <c r="P352" s="71"/>
      <c r="Q352" s="6">
        <f t="shared" si="73"/>
        <v>0</v>
      </c>
      <c r="R352" s="6">
        <f t="shared" si="69"/>
        <v>0</v>
      </c>
    </row>
    <row r="353" spans="1:18" ht="24" customHeight="1">
      <c r="A353" s="2" t="s">
        <v>254</v>
      </c>
      <c r="B353" s="3" t="s">
        <v>255</v>
      </c>
      <c r="C353" s="5" t="s">
        <v>40</v>
      </c>
      <c r="D353" s="5" t="s">
        <v>126</v>
      </c>
      <c r="E353" s="5" t="s">
        <v>27</v>
      </c>
      <c r="F353" s="5" t="s">
        <v>41</v>
      </c>
      <c r="G353" s="4" t="s">
        <v>381</v>
      </c>
      <c r="H353" s="5" t="s">
        <v>90</v>
      </c>
      <c r="I353" s="6">
        <v>132</v>
      </c>
      <c r="J353" s="6">
        <f t="shared" si="66"/>
        <v>161.04</v>
      </c>
      <c r="K353" s="7">
        <v>0.3</v>
      </c>
      <c r="L353" s="8">
        <f t="shared" si="67"/>
        <v>92.4</v>
      </c>
      <c r="M353" s="8">
        <f t="shared" si="68"/>
        <v>112.73</v>
      </c>
      <c r="N353" s="8">
        <f t="shared" si="71"/>
        <v>92.4</v>
      </c>
      <c r="O353" s="8">
        <f t="shared" si="72"/>
        <v>112.73</v>
      </c>
      <c r="P353" s="71"/>
      <c r="Q353" s="6">
        <f t="shared" si="73"/>
        <v>0</v>
      </c>
      <c r="R353" s="6">
        <f t="shared" si="69"/>
        <v>0</v>
      </c>
    </row>
    <row r="354" spans="1:18" ht="24" customHeight="1">
      <c r="A354" s="2" t="s">
        <v>254</v>
      </c>
      <c r="B354" s="3" t="s">
        <v>255</v>
      </c>
      <c r="C354" s="5" t="s">
        <v>40</v>
      </c>
      <c r="D354" s="5" t="s">
        <v>126</v>
      </c>
      <c r="E354" s="5" t="s">
        <v>27</v>
      </c>
      <c r="F354" s="5" t="s">
        <v>377</v>
      </c>
      <c r="G354" s="4" t="s">
        <v>378</v>
      </c>
      <c r="H354" s="5" t="s">
        <v>90</v>
      </c>
      <c r="I354" s="6">
        <v>162</v>
      </c>
      <c r="J354" s="6">
        <f t="shared" si="66"/>
        <v>197.64</v>
      </c>
      <c r="K354" s="7">
        <v>0.3</v>
      </c>
      <c r="L354" s="8">
        <f t="shared" si="67"/>
        <v>113.4</v>
      </c>
      <c r="M354" s="8">
        <f t="shared" si="68"/>
        <v>138.35</v>
      </c>
      <c r="N354" s="8">
        <f t="shared" si="71"/>
        <v>113.4</v>
      </c>
      <c r="O354" s="8">
        <f t="shared" si="72"/>
        <v>138.35</v>
      </c>
      <c r="P354" s="71"/>
      <c r="Q354" s="6">
        <f t="shared" si="73"/>
        <v>0</v>
      </c>
      <c r="R354" s="6">
        <f t="shared" si="69"/>
        <v>0</v>
      </c>
    </row>
    <row r="355" spans="1:18" ht="24" customHeight="1">
      <c r="A355" s="2" t="s">
        <v>254</v>
      </c>
      <c r="B355" s="3" t="s">
        <v>255</v>
      </c>
      <c r="C355" s="5" t="s">
        <v>40</v>
      </c>
      <c r="D355" s="5" t="s">
        <v>126</v>
      </c>
      <c r="E355" s="5" t="s">
        <v>27</v>
      </c>
      <c r="F355" s="5" t="s">
        <v>377</v>
      </c>
      <c r="G355" s="4" t="s">
        <v>382</v>
      </c>
      <c r="H355" s="5" t="s">
        <v>90</v>
      </c>
      <c r="I355" s="6">
        <v>162</v>
      </c>
      <c r="J355" s="6">
        <f t="shared" si="66"/>
        <v>197.64</v>
      </c>
      <c r="K355" s="7">
        <v>0.3</v>
      </c>
      <c r="L355" s="8">
        <f t="shared" si="67"/>
        <v>113.4</v>
      </c>
      <c r="M355" s="8">
        <f t="shared" si="68"/>
        <v>138.35</v>
      </c>
      <c r="N355" s="8">
        <f t="shared" si="71"/>
        <v>113.4</v>
      </c>
      <c r="O355" s="8">
        <f t="shared" si="72"/>
        <v>138.35</v>
      </c>
      <c r="P355" s="71"/>
      <c r="Q355" s="6">
        <f t="shared" si="73"/>
        <v>0</v>
      </c>
      <c r="R355" s="6">
        <f t="shared" si="69"/>
        <v>0</v>
      </c>
    </row>
    <row r="356" spans="1:18" ht="24" customHeight="1">
      <c r="A356" s="2" t="s">
        <v>254</v>
      </c>
      <c r="B356" s="3" t="s">
        <v>255</v>
      </c>
      <c r="C356" s="5" t="s">
        <v>40</v>
      </c>
      <c r="D356" s="5" t="s">
        <v>126</v>
      </c>
      <c r="E356" s="5" t="s">
        <v>27</v>
      </c>
      <c r="F356" s="5" t="s">
        <v>379</v>
      </c>
      <c r="G356" s="4" t="s">
        <v>380</v>
      </c>
      <c r="H356" s="5" t="s">
        <v>90</v>
      </c>
      <c r="I356" s="6">
        <v>192</v>
      </c>
      <c r="J356" s="6">
        <f t="shared" si="66"/>
        <v>234.24</v>
      </c>
      <c r="K356" s="7">
        <v>0.3</v>
      </c>
      <c r="L356" s="8">
        <f t="shared" si="67"/>
        <v>134.4</v>
      </c>
      <c r="M356" s="8">
        <f t="shared" si="68"/>
        <v>163.97</v>
      </c>
      <c r="N356" s="8">
        <f t="shared" si="71"/>
        <v>134.4</v>
      </c>
      <c r="O356" s="8">
        <f t="shared" si="72"/>
        <v>163.97</v>
      </c>
      <c r="P356" s="71"/>
      <c r="Q356" s="6">
        <f t="shared" si="73"/>
        <v>0</v>
      </c>
      <c r="R356" s="6">
        <f t="shared" si="69"/>
        <v>0</v>
      </c>
    </row>
    <row r="357" spans="1:18" ht="24" customHeight="1">
      <c r="A357" s="2" t="s">
        <v>254</v>
      </c>
      <c r="B357" s="3" t="s">
        <v>255</v>
      </c>
      <c r="C357" s="5" t="s">
        <v>40</v>
      </c>
      <c r="D357" s="5" t="s">
        <v>126</v>
      </c>
      <c r="E357" s="5" t="s">
        <v>27</v>
      </c>
      <c r="F357" s="5" t="s">
        <v>379</v>
      </c>
      <c r="G357" s="4" t="s">
        <v>383</v>
      </c>
      <c r="H357" s="5" t="s">
        <v>90</v>
      </c>
      <c r="I357" s="6">
        <v>192</v>
      </c>
      <c r="J357" s="6">
        <f t="shared" si="66"/>
        <v>234.24</v>
      </c>
      <c r="K357" s="7">
        <v>0.3</v>
      </c>
      <c r="L357" s="8">
        <f t="shared" si="67"/>
        <v>134.4</v>
      </c>
      <c r="M357" s="8">
        <f t="shared" si="68"/>
        <v>163.97</v>
      </c>
      <c r="N357" s="8">
        <f t="shared" si="71"/>
        <v>134.4</v>
      </c>
      <c r="O357" s="8">
        <f t="shared" si="72"/>
        <v>163.97</v>
      </c>
      <c r="P357" s="71"/>
      <c r="Q357" s="6">
        <f t="shared" si="73"/>
        <v>0</v>
      </c>
      <c r="R357" s="6">
        <f t="shared" si="69"/>
        <v>0</v>
      </c>
    </row>
    <row r="358" spans="1:18" ht="24" customHeight="1">
      <c r="A358" s="2" t="s">
        <v>256</v>
      </c>
      <c r="B358" s="3" t="s">
        <v>257</v>
      </c>
      <c r="C358" s="5" t="s">
        <v>40</v>
      </c>
      <c r="D358" s="5" t="s">
        <v>126</v>
      </c>
      <c r="E358" s="5" t="s">
        <v>27</v>
      </c>
      <c r="F358" s="5" t="s">
        <v>41</v>
      </c>
      <c r="G358" s="4" t="s">
        <v>42</v>
      </c>
      <c r="H358" s="5" t="s">
        <v>90</v>
      </c>
      <c r="I358" s="6">
        <v>132</v>
      </c>
      <c r="J358" s="6">
        <f t="shared" si="66"/>
        <v>161.04</v>
      </c>
      <c r="K358" s="7">
        <v>0.3</v>
      </c>
      <c r="L358" s="8">
        <f t="shared" si="67"/>
        <v>92.4</v>
      </c>
      <c r="M358" s="8">
        <f t="shared" si="68"/>
        <v>112.73</v>
      </c>
      <c r="N358" s="8">
        <f t="shared" si="71"/>
        <v>92.4</v>
      </c>
      <c r="O358" s="8">
        <f t="shared" si="72"/>
        <v>112.73</v>
      </c>
      <c r="P358" s="71"/>
      <c r="Q358" s="6">
        <f t="shared" si="73"/>
        <v>0</v>
      </c>
      <c r="R358" s="6">
        <f t="shared" si="69"/>
        <v>0</v>
      </c>
    </row>
    <row r="359" spans="1:18" ht="24" customHeight="1">
      <c r="A359" s="2" t="s">
        <v>256</v>
      </c>
      <c r="B359" s="3" t="s">
        <v>257</v>
      </c>
      <c r="C359" s="5" t="s">
        <v>40</v>
      </c>
      <c r="D359" s="5" t="s">
        <v>126</v>
      </c>
      <c r="E359" s="5" t="s">
        <v>27</v>
      </c>
      <c r="F359" s="5" t="s">
        <v>41</v>
      </c>
      <c r="G359" s="4" t="s">
        <v>381</v>
      </c>
      <c r="H359" s="5" t="s">
        <v>90</v>
      </c>
      <c r="I359" s="6">
        <v>132</v>
      </c>
      <c r="J359" s="6">
        <f t="shared" si="66"/>
        <v>161.04</v>
      </c>
      <c r="K359" s="7">
        <v>0.3</v>
      </c>
      <c r="L359" s="8">
        <f t="shared" si="67"/>
        <v>92.4</v>
      </c>
      <c r="M359" s="8">
        <f t="shared" si="68"/>
        <v>112.73</v>
      </c>
      <c r="N359" s="8">
        <f t="shared" si="71"/>
        <v>92.4</v>
      </c>
      <c r="O359" s="8">
        <f t="shared" si="72"/>
        <v>112.73</v>
      </c>
      <c r="P359" s="71"/>
      <c r="Q359" s="6">
        <f t="shared" si="73"/>
        <v>0</v>
      </c>
      <c r="R359" s="6">
        <f t="shared" si="69"/>
        <v>0</v>
      </c>
    </row>
    <row r="360" spans="1:18" ht="24" customHeight="1">
      <c r="A360" s="2" t="s">
        <v>256</v>
      </c>
      <c r="B360" s="3" t="s">
        <v>257</v>
      </c>
      <c r="C360" s="5" t="s">
        <v>40</v>
      </c>
      <c r="D360" s="5" t="s">
        <v>126</v>
      </c>
      <c r="E360" s="5" t="s">
        <v>27</v>
      </c>
      <c r="F360" s="5" t="s">
        <v>377</v>
      </c>
      <c r="G360" s="4" t="s">
        <v>378</v>
      </c>
      <c r="H360" s="5" t="s">
        <v>90</v>
      </c>
      <c r="I360" s="6">
        <v>162</v>
      </c>
      <c r="J360" s="6">
        <f t="shared" si="66"/>
        <v>197.64</v>
      </c>
      <c r="K360" s="7">
        <v>0.3</v>
      </c>
      <c r="L360" s="8">
        <f t="shared" si="67"/>
        <v>113.4</v>
      </c>
      <c r="M360" s="8">
        <f t="shared" si="68"/>
        <v>138.35</v>
      </c>
      <c r="N360" s="8">
        <f t="shared" si="71"/>
        <v>113.4</v>
      </c>
      <c r="O360" s="8">
        <f t="shared" si="72"/>
        <v>138.35</v>
      </c>
      <c r="P360" s="71"/>
      <c r="Q360" s="6">
        <f t="shared" si="73"/>
        <v>0</v>
      </c>
      <c r="R360" s="6">
        <f t="shared" si="69"/>
        <v>0</v>
      </c>
    </row>
    <row r="361" spans="1:18" ht="24" customHeight="1">
      <c r="A361" s="201" t="s">
        <v>256</v>
      </c>
      <c r="B361" s="202" t="s">
        <v>257</v>
      </c>
      <c r="C361" s="203" t="s">
        <v>40</v>
      </c>
      <c r="D361" s="203" t="s">
        <v>126</v>
      </c>
      <c r="E361" s="203" t="s">
        <v>27</v>
      </c>
      <c r="F361" s="203" t="s">
        <v>377</v>
      </c>
      <c r="G361" s="204" t="s">
        <v>382</v>
      </c>
      <c r="H361" s="203" t="s">
        <v>90</v>
      </c>
      <c r="I361" s="205">
        <v>162</v>
      </c>
      <c r="J361" s="205">
        <f t="shared" si="66"/>
        <v>197.64</v>
      </c>
      <c r="K361" s="200">
        <v>0.3</v>
      </c>
      <c r="L361" s="206">
        <f t="shared" si="67"/>
        <v>113.4</v>
      </c>
      <c r="M361" s="206">
        <f t="shared" si="68"/>
        <v>138.35</v>
      </c>
      <c r="N361" s="206">
        <f t="shared" si="71"/>
        <v>113.4</v>
      </c>
      <c r="O361" s="206">
        <f t="shared" si="72"/>
        <v>138.35</v>
      </c>
      <c r="P361" s="207"/>
      <c r="Q361" s="205">
        <f t="shared" si="73"/>
        <v>0</v>
      </c>
      <c r="R361" s="205">
        <f t="shared" si="69"/>
        <v>0</v>
      </c>
    </row>
    <row r="362" spans="1:18" ht="24" customHeight="1">
      <c r="A362" s="2" t="s">
        <v>256</v>
      </c>
      <c r="B362" s="3" t="s">
        <v>257</v>
      </c>
      <c r="C362" s="5" t="s">
        <v>40</v>
      </c>
      <c r="D362" s="5" t="s">
        <v>126</v>
      </c>
      <c r="E362" s="5" t="s">
        <v>27</v>
      </c>
      <c r="F362" s="5" t="s">
        <v>379</v>
      </c>
      <c r="G362" s="4" t="s">
        <v>380</v>
      </c>
      <c r="H362" s="5" t="s">
        <v>90</v>
      </c>
      <c r="I362" s="6">
        <v>192</v>
      </c>
      <c r="J362" s="6">
        <f t="shared" si="66"/>
        <v>234.24</v>
      </c>
      <c r="K362" s="7">
        <v>0.3</v>
      </c>
      <c r="L362" s="8">
        <f t="shared" si="67"/>
        <v>134.4</v>
      </c>
      <c r="M362" s="8">
        <f t="shared" si="68"/>
        <v>163.97</v>
      </c>
      <c r="N362" s="8">
        <f t="shared" si="71"/>
        <v>134.4</v>
      </c>
      <c r="O362" s="8">
        <f t="shared" si="72"/>
        <v>163.97</v>
      </c>
      <c r="P362" s="71"/>
      <c r="Q362" s="6">
        <f t="shared" si="73"/>
        <v>0</v>
      </c>
      <c r="R362" s="6">
        <f t="shared" si="69"/>
        <v>0</v>
      </c>
    </row>
    <row r="363" spans="1:18" ht="24" customHeight="1">
      <c r="A363" s="2" t="s">
        <v>256</v>
      </c>
      <c r="B363" s="3" t="s">
        <v>257</v>
      </c>
      <c r="C363" s="5" t="s">
        <v>40</v>
      </c>
      <c r="D363" s="5" t="s">
        <v>126</v>
      </c>
      <c r="E363" s="5" t="s">
        <v>27</v>
      </c>
      <c r="F363" s="5" t="s">
        <v>379</v>
      </c>
      <c r="G363" s="4" t="s">
        <v>383</v>
      </c>
      <c r="H363" s="5" t="s">
        <v>90</v>
      </c>
      <c r="I363" s="6">
        <v>192</v>
      </c>
      <c r="J363" s="6">
        <f t="shared" si="66"/>
        <v>234.24</v>
      </c>
      <c r="K363" s="7">
        <v>0.3</v>
      </c>
      <c r="L363" s="8">
        <f t="shared" si="67"/>
        <v>134.4</v>
      </c>
      <c r="M363" s="8">
        <f t="shared" si="68"/>
        <v>163.97</v>
      </c>
      <c r="N363" s="8">
        <f t="shared" si="71"/>
        <v>134.4</v>
      </c>
      <c r="O363" s="8">
        <f t="shared" si="72"/>
        <v>163.97</v>
      </c>
      <c r="P363" s="71"/>
      <c r="Q363" s="6">
        <f t="shared" si="73"/>
        <v>0</v>
      </c>
      <c r="R363" s="6">
        <f t="shared" si="69"/>
        <v>0</v>
      </c>
    </row>
    <row r="364" spans="1:18" ht="24" customHeight="1">
      <c r="A364" s="2" t="s">
        <v>195</v>
      </c>
      <c r="B364" s="3" t="s">
        <v>196</v>
      </c>
      <c r="C364" s="5" t="s">
        <v>40</v>
      </c>
      <c r="D364" s="5" t="s">
        <v>126</v>
      </c>
      <c r="E364" s="5" t="s">
        <v>27</v>
      </c>
      <c r="F364" s="5" t="s">
        <v>41</v>
      </c>
      <c r="G364" s="4" t="s">
        <v>42</v>
      </c>
      <c r="H364" s="5" t="s">
        <v>43</v>
      </c>
      <c r="I364" s="6">
        <v>30</v>
      </c>
      <c r="J364" s="6">
        <f t="shared" si="66"/>
        <v>36.6</v>
      </c>
      <c r="K364" s="7">
        <v>0.3</v>
      </c>
      <c r="L364" s="8">
        <f t="shared" si="67"/>
        <v>21</v>
      </c>
      <c r="M364" s="8">
        <f t="shared" si="68"/>
        <v>25.62</v>
      </c>
      <c r="N364" s="8">
        <f t="shared" si="71"/>
        <v>21</v>
      </c>
      <c r="O364" s="8">
        <f t="shared" si="72"/>
        <v>25.62</v>
      </c>
      <c r="P364" s="71"/>
      <c r="Q364" s="6">
        <f t="shared" si="73"/>
        <v>0</v>
      </c>
      <c r="R364" s="6">
        <f t="shared" si="69"/>
        <v>0</v>
      </c>
    </row>
    <row r="365" spans="1:18" ht="24" customHeight="1">
      <c r="A365" s="2" t="s">
        <v>195</v>
      </c>
      <c r="B365" s="3" t="s">
        <v>196</v>
      </c>
      <c r="C365" s="5" t="s">
        <v>40</v>
      </c>
      <c r="D365" s="5" t="s">
        <v>126</v>
      </c>
      <c r="E365" s="5" t="s">
        <v>27</v>
      </c>
      <c r="F365" s="5" t="s">
        <v>377</v>
      </c>
      <c r="G365" s="4" t="s">
        <v>378</v>
      </c>
      <c r="H365" s="5" t="s">
        <v>43</v>
      </c>
      <c r="I365" s="6">
        <v>60</v>
      </c>
      <c r="J365" s="6">
        <f t="shared" si="66"/>
        <v>73.2</v>
      </c>
      <c r="K365" s="7">
        <v>0.3</v>
      </c>
      <c r="L365" s="8">
        <f t="shared" si="67"/>
        <v>42</v>
      </c>
      <c r="M365" s="8">
        <f t="shared" si="68"/>
        <v>51.24</v>
      </c>
      <c r="N365" s="8">
        <f t="shared" si="71"/>
        <v>42</v>
      </c>
      <c r="O365" s="8">
        <f t="shared" si="72"/>
        <v>51.24</v>
      </c>
      <c r="P365" s="71"/>
      <c r="Q365" s="6">
        <f t="shared" si="73"/>
        <v>0</v>
      </c>
      <c r="R365" s="6">
        <f t="shared" si="69"/>
        <v>0</v>
      </c>
    </row>
    <row r="366" spans="1:18" ht="24" customHeight="1">
      <c r="A366" s="2" t="s">
        <v>195</v>
      </c>
      <c r="B366" s="3" t="s">
        <v>196</v>
      </c>
      <c r="C366" s="5" t="s">
        <v>40</v>
      </c>
      <c r="D366" s="5" t="s">
        <v>126</v>
      </c>
      <c r="E366" s="5" t="s">
        <v>27</v>
      </c>
      <c r="F366" s="5" t="s">
        <v>379</v>
      </c>
      <c r="G366" s="4" t="s">
        <v>380</v>
      </c>
      <c r="H366" s="5" t="s">
        <v>43</v>
      </c>
      <c r="I366" s="6">
        <v>90</v>
      </c>
      <c r="J366" s="6">
        <f t="shared" si="66"/>
        <v>109.8</v>
      </c>
      <c r="K366" s="7">
        <v>0.3</v>
      </c>
      <c r="L366" s="8">
        <f t="shared" si="67"/>
        <v>63</v>
      </c>
      <c r="M366" s="8">
        <f t="shared" si="68"/>
        <v>76.86</v>
      </c>
      <c r="N366" s="8">
        <f t="shared" si="71"/>
        <v>63</v>
      </c>
      <c r="O366" s="8">
        <f t="shared" si="72"/>
        <v>76.86</v>
      </c>
      <c r="P366" s="71"/>
      <c r="Q366" s="6">
        <f t="shared" si="73"/>
        <v>0</v>
      </c>
      <c r="R366" s="6">
        <f t="shared" si="69"/>
        <v>0</v>
      </c>
    </row>
    <row r="367" spans="1:18" ht="24" customHeight="1">
      <c r="A367" s="2" t="s">
        <v>197</v>
      </c>
      <c r="B367" s="3" t="s">
        <v>198</v>
      </c>
      <c r="C367" s="5" t="s">
        <v>40</v>
      </c>
      <c r="D367" s="5" t="s">
        <v>126</v>
      </c>
      <c r="E367" s="5" t="s">
        <v>27</v>
      </c>
      <c r="F367" s="5" t="s">
        <v>41</v>
      </c>
      <c r="G367" s="4" t="s">
        <v>42</v>
      </c>
      <c r="H367" s="5" t="s">
        <v>43</v>
      </c>
      <c r="I367" s="6">
        <v>30</v>
      </c>
      <c r="J367" s="6">
        <f t="shared" si="66"/>
        <v>36.6</v>
      </c>
      <c r="K367" s="7">
        <v>0.3</v>
      </c>
      <c r="L367" s="8">
        <f t="shared" si="67"/>
        <v>21</v>
      </c>
      <c r="M367" s="8">
        <f t="shared" si="68"/>
        <v>25.62</v>
      </c>
      <c r="N367" s="8">
        <f t="shared" si="71"/>
        <v>21</v>
      </c>
      <c r="O367" s="8">
        <f t="shared" si="72"/>
        <v>25.62</v>
      </c>
      <c r="P367" s="71"/>
      <c r="Q367" s="6">
        <f t="shared" si="73"/>
        <v>0</v>
      </c>
      <c r="R367" s="6">
        <f t="shared" si="69"/>
        <v>0</v>
      </c>
    </row>
    <row r="368" spans="1:18" ht="24" customHeight="1">
      <c r="A368" s="2" t="s">
        <v>197</v>
      </c>
      <c r="B368" s="3" t="s">
        <v>198</v>
      </c>
      <c r="C368" s="5" t="s">
        <v>40</v>
      </c>
      <c r="D368" s="5" t="s">
        <v>126</v>
      </c>
      <c r="E368" s="5" t="s">
        <v>27</v>
      </c>
      <c r="F368" s="5" t="s">
        <v>377</v>
      </c>
      <c r="G368" s="4" t="s">
        <v>378</v>
      </c>
      <c r="H368" s="5" t="s">
        <v>43</v>
      </c>
      <c r="I368" s="6">
        <v>60</v>
      </c>
      <c r="J368" s="6">
        <f t="shared" si="66"/>
        <v>73.2</v>
      </c>
      <c r="K368" s="7">
        <v>0.3</v>
      </c>
      <c r="L368" s="8">
        <f t="shared" si="67"/>
        <v>42</v>
      </c>
      <c r="M368" s="8">
        <f t="shared" si="68"/>
        <v>51.24</v>
      </c>
      <c r="N368" s="8">
        <f t="shared" ref="N368:N399" si="74">L368</f>
        <v>42</v>
      </c>
      <c r="O368" s="8">
        <f t="shared" ref="O368:O399" si="75">M368</f>
        <v>51.24</v>
      </c>
      <c r="P368" s="71"/>
      <c r="Q368" s="6">
        <f t="shared" si="73"/>
        <v>0</v>
      </c>
      <c r="R368" s="6">
        <f t="shared" si="69"/>
        <v>0</v>
      </c>
    </row>
    <row r="369" spans="1:18" ht="24" customHeight="1">
      <c r="A369" s="2" t="s">
        <v>197</v>
      </c>
      <c r="B369" s="3" t="s">
        <v>198</v>
      </c>
      <c r="C369" s="5" t="s">
        <v>40</v>
      </c>
      <c r="D369" s="5" t="s">
        <v>126</v>
      </c>
      <c r="E369" s="5" t="s">
        <v>27</v>
      </c>
      <c r="F369" s="5" t="s">
        <v>379</v>
      </c>
      <c r="G369" s="4" t="s">
        <v>380</v>
      </c>
      <c r="H369" s="5" t="s">
        <v>43</v>
      </c>
      <c r="I369" s="6">
        <v>90</v>
      </c>
      <c r="J369" s="6">
        <f t="shared" si="66"/>
        <v>109.8</v>
      </c>
      <c r="K369" s="7">
        <v>0.3</v>
      </c>
      <c r="L369" s="8">
        <f t="shared" si="67"/>
        <v>63</v>
      </c>
      <c r="M369" s="8">
        <f t="shared" si="68"/>
        <v>76.86</v>
      </c>
      <c r="N369" s="8">
        <f t="shared" si="74"/>
        <v>63</v>
      </c>
      <c r="O369" s="8">
        <f t="shared" si="75"/>
        <v>76.86</v>
      </c>
      <c r="P369" s="71"/>
      <c r="Q369" s="6">
        <f t="shared" si="73"/>
        <v>0</v>
      </c>
      <c r="R369" s="6">
        <f t="shared" si="69"/>
        <v>0</v>
      </c>
    </row>
    <row r="370" spans="1:18" ht="24" customHeight="1">
      <c r="A370" s="2" t="s">
        <v>199</v>
      </c>
      <c r="B370" s="3" t="s">
        <v>200</v>
      </c>
      <c r="C370" s="5" t="s">
        <v>40</v>
      </c>
      <c r="D370" s="5" t="s">
        <v>126</v>
      </c>
      <c r="E370" s="5" t="s">
        <v>27</v>
      </c>
      <c r="F370" s="5" t="s">
        <v>41</v>
      </c>
      <c r="G370" s="4" t="s">
        <v>42</v>
      </c>
      <c r="H370" s="5" t="s">
        <v>43</v>
      </c>
      <c r="I370" s="6">
        <v>2926</v>
      </c>
      <c r="J370" s="6">
        <f t="shared" si="66"/>
        <v>3569.72</v>
      </c>
      <c r="K370" s="7">
        <v>0.3</v>
      </c>
      <c r="L370" s="8">
        <f t="shared" si="67"/>
        <v>2048.1999999999998</v>
      </c>
      <c r="M370" s="8">
        <f t="shared" si="68"/>
        <v>2498.8000000000002</v>
      </c>
      <c r="N370" s="8">
        <f t="shared" si="74"/>
        <v>2048.1999999999998</v>
      </c>
      <c r="O370" s="8">
        <f t="shared" si="75"/>
        <v>2498.8000000000002</v>
      </c>
      <c r="P370" s="71"/>
      <c r="Q370" s="6">
        <f t="shared" si="73"/>
        <v>0</v>
      </c>
      <c r="R370" s="6">
        <f t="shared" si="69"/>
        <v>0</v>
      </c>
    </row>
    <row r="371" spans="1:18" ht="24" customHeight="1">
      <c r="A371" s="2" t="s">
        <v>199</v>
      </c>
      <c r="B371" s="3" t="s">
        <v>200</v>
      </c>
      <c r="C371" s="5" t="s">
        <v>40</v>
      </c>
      <c r="D371" s="5" t="s">
        <v>126</v>
      </c>
      <c r="E371" s="5" t="s">
        <v>27</v>
      </c>
      <c r="F371" s="5" t="s">
        <v>377</v>
      </c>
      <c r="G371" s="4" t="s">
        <v>378</v>
      </c>
      <c r="H371" s="5" t="s">
        <v>43</v>
      </c>
      <c r="I371" s="6">
        <v>5852</v>
      </c>
      <c r="J371" s="6">
        <f t="shared" si="66"/>
        <v>7139.44</v>
      </c>
      <c r="K371" s="7">
        <v>0.3</v>
      </c>
      <c r="L371" s="8">
        <f t="shared" si="67"/>
        <v>4096.3999999999996</v>
      </c>
      <c r="M371" s="8">
        <f t="shared" si="68"/>
        <v>4997.6099999999997</v>
      </c>
      <c r="N371" s="8">
        <f t="shared" si="74"/>
        <v>4096.3999999999996</v>
      </c>
      <c r="O371" s="8">
        <f t="shared" si="75"/>
        <v>4997.6099999999997</v>
      </c>
      <c r="P371" s="71"/>
      <c r="Q371" s="6">
        <f t="shared" si="73"/>
        <v>0</v>
      </c>
      <c r="R371" s="6">
        <f t="shared" si="69"/>
        <v>0</v>
      </c>
    </row>
    <row r="372" spans="1:18" ht="24" customHeight="1">
      <c r="A372" s="2" t="s">
        <v>199</v>
      </c>
      <c r="B372" s="3" t="s">
        <v>200</v>
      </c>
      <c r="C372" s="5" t="s">
        <v>40</v>
      </c>
      <c r="D372" s="5" t="s">
        <v>126</v>
      </c>
      <c r="E372" s="5" t="s">
        <v>27</v>
      </c>
      <c r="F372" s="5" t="s">
        <v>379</v>
      </c>
      <c r="G372" s="4" t="s">
        <v>380</v>
      </c>
      <c r="H372" s="5" t="s">
        <v>43</v>
      </c>
      <c r="I372" s="6">
        <v>8778</v>
      </c>
      <c r="J372" s="6">
        <f t="shared" si="66"/>
        <v>10709.16</v>
      </c>
      <c r="K372" s="7">
        <v>0.3</v>
      </c>
      <c r="L372" s="8">
        <f t="shared" si="67"/>
        <v>6144.6</v>
      </c>
      <c r="M372" s="8">
        <f t="shared" si="68"/>
        <v>7496.41</v>
      </c>
      <c r="N372" s="8">
        <f t="shared" si="74"/>
        <v>6144.6</v>
      </c>
      <c r="O372" s="8">
        <f t="shared" si="75"/>
        <v>7496.41</v>
      </c>
      <c r="P372" s="71"/>
      <c r="Q372" s="6">
        <f t="shared" ref="Q372:Q403" si="76">L372*P372</f>
        <v>0</v>
      </c>
      <c r="R372" s="6">
        <f t="shared" si="69"/>
        <v>0</v>
      </c>
    </row>
    <row r="373" spans="1:18" ht="24" customHeight="1">
      <c r="A373" s="2" t="s">
        <v>258</v>
      </c>
      <c r="B373" s="3" t="s">
        <v>259</v>
      </c>
      <c r="C373" s="5" t="s">
        <v>40</v>
      </c>
      <c r="D373" s="5" t="s">
        <v>126</v>
      </c>
      <c r="E373" s="5" t="s">
        <v>27</v>
      </c>
      <c r="F373" s="5" t="s">
        <v>41</v>
      </c>
      <c r="G373" s="4" t="s">
        <v>42</v>
      </c>
      <c r="H373" s="5" t="s">
        <v>90</v>
      </c>
      <c r="I373" s="6">
        <v>6125</v>
      </c>
      <c r="J373" s="6">
        <f t="shared" si="66"/>
        <v>7472.5</v>
      </c>
      <c r="K373" s="7">
        <v>0.3</v>
      </c>
      <c r="L373" s="8">
        <f t="shared" si="67"/>
        <v>4287.5</v>
      </c>
      <c r="M373" s="8">
        <f t="shared" si="68"/>
        <v>5230.75</v>
      </c>
      <c r="N373" s="8">
        <f t="shared" si="74"/>
        <v>4287.5</v>
      </c>
      <c r="O373" s="8">
        <f t="shared" si="75"/>
        <v>5230.75</v>
      </c>
      <c r="P373" s="71"/>
      <c r="Q373" s="6">
        <f t="shared" si="76"/>
        <v>0</v>
      </c>
      <c r="R373" s="6">
        <f t="shared" si="69"/>
        <v>0</v>
      </c>
    </row>
    <row r="374" spans="1:18" ht="24" customHeight="1">
      <c r="A374" s="2" t="s">
        <v>258</v>
      </c>
      <c r="B374" s="3" t="s">
        <v>259</v>
      </c>
      <c r="C374" s="5" t="s">
        <v>40</v>
      </c>
      <c r="D374" s="5" t="s">
        <v>126</v>
      </c>
      <c r="E374" s="5" t="s">
        <v>27</v>
      </c>
      <c r="F374" s="5" t="s">
        <v>41</v>
      </c>
      <c r="G374" s="4" t="s">
        <v>381</v>
      </c>
      <c r="H374" s="5" t="s">
        <v>90</v>
      </c>
      <c r="I374" s="6">
        <v>6125</v>
      </c>
      <c r="J374" s="6">
        <f t="shared" si="66"/>
        <v>7472.5</v>
      </c>
      <c r="K374" s="7">
        <v>0.3</v>
      </c>
      <c r="L374" s="8">
        <f t="shared" si="67"/>
        <v>4287.5</v>
      </c>
      <c r="M374" s="8">
        <f t="shared" si="68"/>
        <v>5230.75</v>
      </c>
      <c r="N374" s="8">
        <f t="shared" si="74"/>
        <v>4287.5</v>
      </c>
      <c r="O374" s="8">
        <f t="shared" si="75"/>
        <v>5230.75</v>
      </c>
      <c r="P374" s="71"/>
      <c r="Q374" s="6">
        <f t="shared" si="76"/>
        <v>0</v>
      </c>
      <c r="R374" s="6">
        <f t="shared" si="69"/>
        <v>0</v>
      </c>
    </row>
    <row r="375" spans="1:18" ht="24" customHeight="1">
      <c r="A375" s="2" t="s">
        <v>258</v>
      </c>
      <c r="B375" s="3" t="s">
        <v>259</v>
      </c>
      <c r="C375" s="5" t="s">
        <v>40</v>
      </c>
      <c r="D375" s="5" t="s">
        <v>126</v>
      </c>
      <c r="E375" s="5" t="s">
        <v>27</v>
      </c>
      <c r="F375" s="5" t="s">
        <v>377</v>
      </c>
      <c r="G375" s="4" t="s">
        <v>378</v>
      </c>
      <c r="H375" s="5" t="s">
        <v>90</v>
      </c>
      <c r="I375" s="6">
        <v>7486</v>
      </c>
      <c r="J375" s="6">
        <f t="shared" si="66"/>
        <v>9132.92</v>
      </c>
      <c r="K375" s="7">
        <v>0.3</v>
      </c>
      <c r="L375" s="8">
        <f t="shared" si="67"/>
        <v>5240.2</v>
      </c>
      <c r="M375" s="8">
        <f t="shared" si="68"/>
        <v>6393.04</v>
      </c>
      <c r="N375" s="8">
        <f t="shared" si="74"/>
        <v>5240.2</v>
      </c>
      <c r="O375" s="8">
        <f t="shared" si="75"/>
        <v>6393.04</v>
      </c>
      <c r="P375" s="71"/>
      <c r="Q375" s="6">
        <f t="shared" si="76"/>
        <v>0</v>
      </c>
      <c r="R375" s="6">
        <f t="shared" si="69"/>
        <v>0</v>
      </c>
    </row>
    <row r="376" spans="1:18" ht="24" customHeight="1">
      <c r="A376" s="2" t="s">
        <v>258</v>
      </c>
      <c r="B376" s="3" t="s">
        <v>259</v>
      </c>
      <c r="C376" s="5" t="s">
        <v>40</v>
      </c>
      <c r="D376" s="5" t="s">
        <v>126</v>
      </c>
      <c r="E376" s="5" t="s">
        <v>27</v>
      </c>
      <c r="F376" s="5" t="s">
        <v>377</v>
      </c>
      <c r="G376" s="4" t="s">
        <v>382</v>
      </c>
      <c r="H376" s="5" t="s">
        <v>90</v>
      </c>
      <c r="I376" s="6">
        <v>7486</v>
      </c>
      <c r="J376" s="6">
        <f t="shared" si="66"/>
        <v>9132.92</v>
      </c>
      <c r="K376" s="7">
        <v>0.3</v>
      </c>
      <c r="L376" s="8">
        <f t="shared" si="67"/>
        <v>5240.2</v>
      </c>
      <c r="M376" s="8">
        <f t="shared" si="68"/>
        <v>6393.04</v>
      </c>
      <c r="N376" s="8">
        <f t="shared" si="74"/>
        <v>5240.2</v>
      </c>
      <c r="O376" s="8">
        <f t="shared" si="75"/>
        <v>6393.04</v>
      </c>
      <c r="P376" s="71"/>
      <c r="Q376" s="6">
        <f t="shared" si="76"/>
        <v>0</v>
      </c>
      <c r="R376" s="6">
        <f t="shared" si="69"/>
        <v>0</v>
      </c>
    </row>
    <row r="377" spans="1:18" ht="24" customHeight="1">
      <c r="A377" s="2" t="s">
        <v>258</v>
      </c>
      <c r="B377" s="3" t="s">
        <v>259</v>
      </c>
      <c r="C377" s="5" t="s">
        <v>40</v>
      </c>
      <c r="D377" s="5" t="s">
        <v>126</v>
      </c>
      <c r="E377" s="5" t="s">
        <v>27</v>
      </c>
      <c r="F377" s="5" t="s">
        <v>379</v>
      </c>
      <c r="G377" s="4" t="s">
        <v>380</v>
      </c>
      <c r="H377" s="5" t="s">
        <v>90</v>
      </c>
      <c r="I377" s="6">
        <v>8847</v>
      </c>
      <c r="J377" s="6">
        <f t="shared" si="66"/>
        <v>10793.34</v>
      </c>
      <c r="K377" s="7">
        <v>0.3</v>
      </c>
      <c r="L377" s="8">
        <f t="shared" si="67"/>
        <v>6192.9</v>
      </c>
      <c r="M377" s="8">
        <f t="shared" si="68"/>
        <v>7555.34</v>
      </c>
      <c r="N377" s="8">
        <f t="shared" si="74"/>
        <v>6192.9</v>
      </c>
      <c r="O377" s="8">
        <f t="shared" si="75"/>
        <v>7555.34</v>
      </c>
      <c r="P377" s="71"/>
      <c r="Q377" s="6">
        <f t="shared" si="76"/>
        <v>0</v>
      </c>
      <c r="R377" s="6">
        <f t="shared" si="69"/>
        <v>0</v>
      </c>
    </row>
    <row r="378" spans="1:18" ht="24" customHeight="1">
      <c r="A378" s="2" t="s">
        <v>258</v>
      </c>
      <c r="B378" s="3" t="s">
        <v>259</v>
      </c>
      <c r="C378" s="5" t="s">
        <v>40</v>
      </c>
      <c r="D378" s="5" t="s">
        <v>126</v>
      </c>
      <c r="E378" s="5" t="s">
        <v>27</v>
      </c>
      <c r="F378" s="5" t="s">
        <v>379</v>
      </c>
      <c r="G378" s="4" t="s">
        <v>383</v>
      </c>
      <c r="H378" s="5" t="s">
        <v>90</v>
      </c>
      <c r="I378" s="6">
        <v>8847</v>
      </c>
      <c r="J378" s="6">
        <f t="shared" si="66"/>
        <v>10793.34</v>
      </c>
      <c r="K378" s="7">
        <v>0.3</v>
      </c>
      <c r="L378" s="8">
        <f t="shared" si="67"/>
        <v>6192.9</v>
      </c>
      <c r="M378" s="8">
        <f t="shared" si="68"/>
        <v>7555.34</v>
      </c>
      <c r="N378" s="8">
        <f t="shared" si="74"/>
        <v>6192.9</v>
      </c>
      <c r="O378" s="8">
        <f t="shared" si="75"/>
        <v>7555.34</v>
      </c>
      <c r="P378" s="71"/>
      <c r="Q378" s="6">
        <f t="shared" si="76"/>
        <v>0</v>
      </c>
      <c r="R378" s="6">
        <f t="shared" si="69"/>
        <v>0</v>
      </c>
    </row>
    <row r="379" spans="1:18" ht="24" customHeight="1">
      <c r="A379" s="2" t="s">
        <v>260</v>
      </c>
      <c r="B379" s="3" t="s">
        <v>261</v>
      </c>
      <c r="C379" s="5" t="s">
        <v>40</v>
      </c>
      <c r="D379" s="5" t="s">
        <v>126</v>
      </c>
      <c r="E379" s="5" t="s">
        <v>27</v>
      </c>
      <c r="F379" s="5" t="s">
        <v>41</v>
      </c>
      <c r="G379" s="4" t="s">
        <v>42</v>
      </c>
      <c r="H379" s="5" t="s">
        <v>90</v>
      </c>
      <c r="I379" s="6">
        <v>767</v>
      </c>
      <c r="J379" s="6">
        <f t="shared" si="66"/>
        <v>935.74</v>
      </c>
      <c r="K379" s="7">
        <v>0.3</v>
      </c>
      <c r="L379" s="8">
        <f t="shared" si="67"/>
        <v>536.9</v>
      </c>
      <c r="M379" s="8">
        <f t="shared" si="68"/>
        <v>655.02</v>
      </c>
      <c r="N379" s="8">
        <f t="shared" si="74"/>
        <v>536.9</v>
      </c>
      <c r="O379" s="8">
        <f t="shared" si="75"/>
        <v>655.02</v>
      </c>
      <c r="P379" s="71"/>
      <c r="Q379" s="6">
        <f t="shared" si="76"/>
        <v>0</v>
      </c>
      <c r="R379" s="6">
        <f t="shared" si="69"/>
        <v>0</v>
      </c>
    </row>
    <row r="380" spans="1:18" ht="24" customHeight="1">
      <c r="A380" s="2" t="s">
        <v>260</v>
      </c>
      <c r="B380" s="3" t="s">
        <v>261</v>
      </c>
      <c r="C380" s="5" t="s">
        <v>40</v>
      </c>
      <c r="D380" s="5" t="s">
        <v>126</v>
      </c>
      <c r="E380" s="5" t="s">
        <v>27</v>
      </c>
      <c r="F380" s="5" t="s">
        <v>41</v>
      </c>
      <c r="G380" s="4" t="s">
        <v>381</v>
      </c>
      <c r="H380" s="5" t="s">
        <v>90</v>
      </c>
      <c r="I380" s="6">
        <v>767</v>
      </c>
      <c r="J380" s="6">
        <f t="shared" si="66"/>
        <v>935.74</v>
      </c>
      <c r="K380" s="7">
        <v>0.3</v>
      </c>
      <c r="L380" s="8">
        <f t="shared" si="67"/>
        <v>536.9</v>
      </c>
      <c r="M380" s="8">
        <f t="shared" si="68"/>
        <v>655.02</v>
      </c>
      <c r="N380" s="8">
        <f t="shared" si="74"/>
        <v>536.9</v>
      </c>
      <c r="O380" s="8">
        <f t="shared" si="75"/>
        <v>655.02</v>
      </c>
      <c r="P380" s="71"/>
      <c r="Q380" s="6">
        <f t="shared" si="76"/>
        <v>0</v>
      </c>
      <c r="R380" s="6">
        <f t="shared" si="69"/>
        <v>0</v>
      </c>
    </row>
    <row r="381" spans="1:18" ht="24" customHeight="1">
      <c r="A381" s="2" t="s">
        <v>260</v>
      </c>
      <c r="B381" s="3" t="s">
        <v>261</v>
      </c>
      <c r="C381" s="5" t="s">
        <v>40</v>
      </c>
      <c r="D381" s="5" t="s">
        <v>126</v>
      </c>
      <c r="E381" s="5" t="s">
        <v>27</v>
      </c>
      <c r="F381" s="5" t="s">
        <v>377</v>
      </c>
      <c r="G381" s="4" t="s">
        <v>378</v>
      </c>
      <c r="H381" s="5" t="s">
        <v>90</v>
      </c>
      <c r="I381" s="6">
        <v>938</v>
      </c>
      <c r="J381" s="6">
        <f t="shared" si="66"/>
        <v>1144.3599999999999</v>
      </c>
      <c r="K381" s="7">
        <v>0.3</v>
      </c>
      <c r="L381" s="8">
        <f t="shared" si="67"/>
        <v>656.6</v>
      </c>
      <c r="M381" s="8">
        <f t="shared" si="68"/>
        <v>801.05</v>
      </c>
      <c r="N381" s="8">
        <f t="shared" si="74"/>
        <v>656.6</v>
      </c>
      <c r="O381" s="8">
        <f t="shared" si="75"/>
        <v>801.05</v>
      </c>
      <c r="P381" s="71"/>
      <c r="Q381" s="6">
        <f t="shared" si="76"/>
        <v>0</v>
      </c>
      <c r="R381" s="6">
        <f t="shared" si="69"/>
        <v>0</v>
      </c>
    </row>
    <row r="382" spans="1:18" ht="24" customHeight="1">
      <c r="A382" s="2" t="s">
        <v>260</v>
      </c>
      <c r="B382" s="3" t="s">
        <v>261</v>
      </c>
      <c r="C382" s="5" t="s">
        <v>40</v>
      </c>
      <c r="D382" s="5" t="s">
        <v>126</v>
      </c>
      <c r="E382" s="5" t="s">
        <v>27</v>
      </c>
      <c r="F382" s="5" t="s">
        <v>377</v>
      </c>
      <c r="G382" s="4" t="s">
        <v>382</v>
      </c>
      <c r="H382" s="5" t="s">
        <v>90</v>
      </c>
      <c r="I382" s="6">
        <v>938</v>
      </c>
      <c r="J382" s="6">
        <f t="shared" si="66"/>
        <v>1144.3599999999999</v>
      </c>
      <c r="K382" s="7">
        <v>0.3</v>
      </c>
      <c r="L382" s="8">
        <f t="shared" si="67"/>
        <v>656.6</v>
      </c>
      <c r="M382" s="8">
        <f t="shared" si="68"/>
        <v>801.05</v>
      </c>
      <c r="N382" s="8">
        <f t="shared" si="74"/>
        <v>656.6</v>
      </c>
      <c r="O382" s="8">
        <f t="shared" si="75"/>
        <v>801.05</v>
      </c>
      <c r="P382" s="71"/>
      <c r="Q382" s="6">
        <f t="shared" si="76"/>
        <v>0</v>
      </c>
      <c r="R382" s="6">
        <f t="shared" si="69"/>
        <v>0</v>
      </c>
    </row>
    <row r="383" spans="1:18" ht="24" customHeight="1">
      <c r="A383" s="2" t="s">
        <v>260</v>
      </c>
      <c r="B383" s="3" t="s">
        <v>261</v>
      </c>
      <c r="C383" s="5" t="s">
        <v>40</v>
      </c>
      <c r="D383" s="5" t="s">
        <v>126</v>
      </c>
      <c r="E383" s="5" t="s">
        <v>27</v>
      </c>
      <c r="F383" s="5" t="s">
        <v>379</v>
      </c>
      <c r="G383" s="4" t="s">
        <v>380</v>
      </c>
      <c r="H383" s="5" t="s">
        <v>90</v>
      </c>
      <c r="I383" s="6">
        <v>1107</v>
      </c>
      <c r="J383" s="6">
        <f t="shared" si="66"/>
        <v>1350.54</v>
      </c>
      <c r="K383" s="7">
        <v>0.3</v>
      </c>
      <c r="L383" s="8">
        <f t="shared" si="67"/>
        <v>774.9</v>
      </c>
      <c r="M383" s="8">
        <f t="shared" si="68"/>
        <v>945.38</v>
      </c>
      <c r="N383" s="8">
        <f t="shared" si="74"/>
        <v>774.9</v>
      </c>
      <c r="O383" s="8">
        <f t="shared" si="75"/>
        <v>945.38</v>
      </c>
      <c r="P383" s="71"/>
      <c r="Q383" s="6">
        <f t="shared" si="76"/>
        <v>0</v>
      </c>
      <c r="R383" s="6">
        <f t="shared" si="69"/>
        <v>0</v>
      </c>
    </row>
    <row r="384" spans="1:18" ht="24" customHeight="1">
      <c r="A384" s="2" t="s">
        <v>260</v>
      </c>
      <c r="B384" s="3" t="s">
        <v>261</v>
      </c>
      <c r="C384" s="5" t="s">
        <v>40</v>
      </c>
      <c r="D384" s="5" t="s">
        <v>126</v>
      </c>
      <c r="E384" s="5" t="s">
        <v>27</v>
      </c>
      <c r="F384" s="5" t="s">
        <v>379</v>
      </c>
      <c r="G384" s="4" t="s">
        <v>383</v>
      </c>
      <c r="H384" s="5" t="s">
        <v>90</v>
      </c>
      <c r="I384" s="6">
        <v>1107</v>
      </c>
      <c r="J384" s="6">
        <f t="shared" si="66"/>
        <v>1350.54</v>
      </c>
      <c r="K384" s="7">
        <v>0.3</v>
      </c>
      <c r="L384" s="8">
        <f t="shared" si="67"/>
        <v>774.9</v>
      </c>
      <c r="M384" s="8">
        <f t="shared" si="68"/>
        <v>945.38</v>
      </c>
      <c r="N384" s="8">
        <f t="shared" si="74"/>
        <v>774.9</v>
      </c>
      <c r="O384" s="8">
        <f t="shared" si="75"/>
        <v>945.38</v>
      </c>
      <c r="P384" s="71"/>
      <c r="Q384" s="6">
        <f t="shared" si="76"/>
        <v>0</v>
      </c>
      <c r="R384" s="6">
        <f t="shared" si="69"/>
        <v>0</v>
      </c>
    </row>
    <row r="385" spans="1:18" ht="24" customHeight="1">
      <c r="A385" s="2" t="s">
        <v>201</v>
      </c>
      <c r="B385" s="3" t="s">
        <v>202</v>
      </c>
      <c r="C385" s="5" t="s">
        <v>40</v>
      </c>
      <c r="D385" s="5" t="s">
        <v>126</v>
      </c>
      <c r="E385" s="5" t="s">
        <v>27</v>
      </c>
      <c r="F385" s="5" t="s">
        <v>41</v>
      </c>
      <c r="G385" s="4" t="s">
        <v>42</v>
      </c>
      <c r="H385" s="5" t="s">
        <v>43</v>
      </c>
      <c r="I385" s="6">
        <v>1362</v>
      </c>
      <c r="J385" s="6">
        <f t="shared" si="66"/>
        <v>1661.64</v>
      </c>
      <c r="K385" s="7">
        <v>0.3</v>
      </c>
      <c r="L385" s="8">
        <f t="shared" si="67"/>
        <v>953.4</v>
      </c>
      <c r="M385" s="8">
        <f t="shared" si="68"/>
        <v>1163.1500000000001</v>
      </c>
      <c r="N385" s="8">
        <f t="shared" si="74"/>
        <v>953.4</v>
      </c>
      <c r="O385" s="8">
        <f t="shared" si="75"/>
        <v>1163.1500000000001</v>
      </c>
      <c r="P385" s="71"/>
      <c r="Q385" s="6">
        <f t="shared" si="76"/>
        <v>0</v>
      </c>
      <c r="R385" s="6">
        <f t="shared" si="69"/>
        <v>0</v>
      </c>
    </row>
    <row r="386" spans="1:18" ht="24" customHeight="1">
      <c r="A386" s="2" t="s">
        <v>201</v>
      </c>
      <c r="B386" s="3" t="s">
        <v>202</v>
      </c>
      <c r="C386" s="5" t="s">
        <v>40</v>
      </c>
      <c r="D386" s="5" t="s">
        <v>126</v>
      </c>
      <c r="E386" s="5" t="s">
        <v>27</v>
      </c>
      <c r="F386" s="5" t="s">
        <v>377</v>
      </c>
      <c r="G386" s="4" t="s">
        <v>378</v>
      </c>
      <c r="H386" s="5" t="s">
        <v>43</v>
      </c>
      <c r="I386" s="6">
        <v>2724</v>
      </c>
      <c r="J386" s="6">
        <f t="shared" si="66"/>
        <v>3323.28</v>
      </c>
      <c r="K386" s="7">
        <v>0.3</v>
      </c>
      <c r="L386" s="8">
        <f t="shared" si="67"/>
        <v>1906.8</v>
      </c>
      <c r="M386" s="8">
        <f t="shared" si="68"/>
        <v>2326.3000000000002</v>
      </c>
      <c r="N386" s="8">
        <f t="shared" si="74"/>
        <v>1906.8</v>
      </c>
      <c r="O386" s="8">
        <f t="shared" si="75"/>
        <v>2326.3000000000002</v>
      </c>
      <c r="P386" s="71"/>
      <c r="Q386" s="6">
        <f t="shared" si="76"/>
        <v>0</v>
      </c>
      <c r="R386" s="6">
        <f t="shared" si="69"/>
        <v>0</v>
      </c>
    </row>
    <row r="387" spans="1:18" ht="24" customHeight="1">
      <c r="A387" s="2" t="s">
        <v>201</v>
      </c>
      <c r="B387" s="3" t="s">
        <v>202</v>
      </c>
      <c r="C387" s="5" t="s">
        <v>40</v>
      </c>
      <c r="D387" s="5" t="s">
        <v>126</v>
      </c>
      <c r="E387" s="5" t="s">
        <v>27</v>
      </c>
      <c r="F387" s="5" t="s">
        <v>379</v>
      </c>
      <c r="G387" s="4" t="s">
        <v>380</v>
      </c>
      <c r="H387" s="5" t="s">
        <v>43</v>
      </c>
      <c r="I387" s="6">
        <v>4086</v>
      </c>
      <c r="J387" s="6">
        <f t="shared" ref="J387:J411" si="77">ROUND(I387*1.22,2)</f>
        <v>4984.92</v>
      </c>
      <c r="K387" s="7">
        <v>0.3</v>
      </c>
      <c r="L387" s="8">
        <f t="shared" ref="L387:L411" si="78">ROUND(I387*(1-K387),2)</f>
        <v>2860.2</v>
      </c>
      <c r="M387" s="8">
        <f t="shared" ref="M387:M411" si="79">ROUND(L387*1.22,2)</f>
        <v>3489.44</v>
      </c>
      <c r="N387" s="8">
        <f t="shared" si="74"/>
        <v>2860.2</v>
      </c>
      <c r="O387" s="8">
        <f t="shared" si="75"/>
        <v>3489.44</v>
      </c>
      <c r="P387" s="71"/>
      <c r="Q387" s="6">
        <f t="shared" si="76"/>
        <v>0</v>
      </c>
      <c r="R387" s="6">
        <f t="shared" si="69"/>
        <v>0</v>
      </c>
    </row>
    <row r="388" spans="1:18" ht="24" customHeight="1">
      <c r="A388" s="2" t="s">
        <v>203</v>
      </c>
      <c r="B388" s="3" t="s">
        <v>204</v>
      </c>
      <c r="C388" s="5" t="s">
        <v>40</v>
      </c>
      <c r="D388" s="5" t="s">
        <v>126</v>
      </c>
      <c r="E388" s="5" t="s">
        <v>27</v>
      </c>
      <c r="F388" s="5" t="s">
        <v>41</v>
      </c>
      <c r="G388" s="4" t="s">
        <v>42</v>
      </c>
      <c r="H388" s="5" t="s">
        <v>43</v>
      </c>
      <c r="I388" s="6">
        <v>171</v>
      </c>
      <c r="J388" s="6">
        <f t="shared" si="77"/>
        <v>208.62</v>
      </c>
      <c r="K388" s="7">
        <v>0.3</v>
      </c>
      <c r="L388" s="8">
        <f t="shared" si="78"/>
        <v>119.7</v>
      </c>
      <c r="M388" s="8">
        <f t="shared" si="79"/>
        <v>146.03</v>
      </c>
      <c r="N388" s="8">
        <f t="shared" si="74"/>
        <v>119.7</v>
      </c>
      <c r="O388" s="8">
        <f t="shared" si="75"/>
        <v>146.03</v>
      </c>
      <c r="P388" s="71"/>
      <c r="Q388" s="6">
        <f t="shared" si="76"/>
        <v>0</v>
      </c>
      <c r="R388" s="6">
        <f t="shared" ref="R388:R411" si="80">Q388*1.22</f>
        <v>0</v>
      </c>
    </row>
    <row r="389" spans="1:18" ht="24" customHeight="1">
      <c r="A389" s="2" t="s">
        <v>203</v>
      </c>
      <c r="B389" s="3" t="s">
        <v>204</v>
      </c>
      <c r="C389" s="5" t="s">
        <v>40</v>
      </c>
      <c r="D389" s="5" t="s">
        <v>126</v>
      </c>
      <c r="E389" s="5" t="s">
        <v>27</v>
      </c>
      <c r="F389" s="5" t="s">
        <v>377</v>
      </c>
      <c r="G389" s="4" t="s">
        <v>378</v>
      </c>
      <c r="H389" s="5" t="s">
        <v>43</v>
      </c>
      <c r="I389" s="6">
        <v>342</v>
      </c>
      <c r="J389" s="6">
        <f t="shared" si="77"/>
        <v>417.24</v>
      </c>
      <c r="K389" s="7">
        <v>0.3</v>
      </c>
      <c r="L389" s="8">
        <f t="shared" si="78"/>
        <v>239.4</v>
      </c>
      <c r="M389" s="8">
        <f t="shared" si="79"/>
        <v>292.07</v>
      </c>
      <c r="N389" s="8">
        <f t="shared" si="74"/>
        <v>239.4</v>
      </c>
      <c r="O389" s="8">
        <f t="shared" si="75"/>
        <v>292.07</v>
      </c>
      <c r="P389" s="71"/>
      <c r="Q389" s="6">
        <f t="shared" si="76"/>
        <v>0</v>
      </c>
      <c r="R389" s="6">
        <f t="shared" si="80"/>
        <v>0</v>
      </c>
    </row>
    <row r="390" spans="1:18" ht="24" customHeight="1">
      <c r="A390" s="2" t="s">
        <v>203</v>
      </c>
      <c r="B390" s="3" t="s">
        <v>204</v>
      </c>
      <c r="C390" s="5" t="s">
        <v>40</v>
      </c>
      <c r="D390" s="5" t="s">
        <v>126</v>
      </c>
      <c r="E390" s="5" t="s">
        <v>27</v>
      </c>
      <c r="F390" s="5" t="s">
        <v>379</v>
      </c>
      <c r="G390" s="4" t="s">
        <v>380</v>
      </c>
      <c r="H390" s="5" t="s">
        <v>43</v>
      </c>
      <c r="I390" s="6">
        <v>513</v>
      </c>
      <c r="J390" s="6">
        <f t="shared" si="77"/>
        <v>625.86</v>
      </c>
      <c r="K390" s="7">
        <v>0.3</v>
      </c>
      <c r="L390" s="8">
        <f t="shared" si="78"/>
        <v>359.1</v>
      </c>
      <c r="M390" s="8">
        <f t="shared" si="79"/>
        <v>438.1</v>
      </c>
      <c r="N390" s="8">
        <f t="shared" si="74"/>
        <v>359.1</v>
      </c>
      <c r="O390" s="8">
        <f t="shared" si="75"/>
        <v>438.1</v>
      </c>
      <c r="P390" s="71"/>
      <c r="Q390" s="6">
        <f t="shared" si="76"/>
        <v>0</v>
      </c>
      <c r="R390" s="6">
        <f t="shared" si="80"/>
        <v>0</v>
      </c>
    </row>
    <row r="391" spans="1:18" ht="24" customHeight="1">
      <c r="A391" s="2" t="s">
        <v>205</v>
      </c>
      <c r="B391" s="3" t="s">
        <v>206</v>
      </c>
      <c r="C391" s="5" t="s">
        <v>40</v>
      </c>
      <c r="D391" s="5" t="s">
        <v>126</v>
      </c>
      <c r="E391" s="5" t="s">
        <v>27</v>
      </c>
      <c r="F391" s="5" t="s">
        <v>41</v>
      </c>
      <c r="G391" s="4" t="s">
        <v>42</v>
      </c>
      <c r="H391" s="5" t="s">
        <v>43</v>
      </c>
      <c r="I391" s="6">
        <v>447</v>
      </c>
      <c r="J391" s="6">
        <f t="shared" si="77"/>
        <v>545.34</v>
      </c>
      <c r="K391" s="7">
        <v>0.3</v>
      </c>
      <c r="L391" s="8">
        <f t="shared" si="78"/>
        <v>312.89999999999998</v>
      </c>
      <c r="M391" s="8">
        <f t="shared" si="79"/>
        <v>381.74</v>
      </c>
      <c r="N391" s="8">
        <f t="shared" si="74"/>
        <v>312.89999999999998</v>
      </c>
      <c r="O391" s="8">
        <f t="shared" si="75"/>
        <v>381.74</v>
      </c>
      <c r="P391" s="71"/>
      <c r="Q391" s="6">
        <f t="shared" si="76"/>
        <v>0</v>
      </c>
      <c r="R391" s="6">
        <f t="shared" si="80"/>
        <v>0</v>
      </c>
    </row>
    <row r="392" spans="1:18" ht="24" customHeight="1">
      <c r="A392" s="2" t="s">
        <v>205</v>
      </c>
      <c r="B392" s="3" t="s">
        <v>206</v>
      </c>
      <c r="C392" s="5" t="s">
        <v>40</v>
      </c>
      <c r="D392" s="5" t="s">
        <v>126</v>
      </c>
      <c r="E392" s="5" t="s">
        <v>27</v>
      </c>
      <c r="F392" s="5" t="s">
        <v>377</v>
      </c>
      <c r="G392" s="4" t="s">
        <v>378</v>
      </c>
      <c r="H392" s="5" t="s">
        <v>43</v>
      </c>
      <c r="I392" s="6">
        <v>894</v>
      </c>
      <c r="J392" s="6">
        <f t="shared" si="77"/>
        <v>1090.68</v>
      </c>
      <c r="K392" s="7">
        <v>0.3</v>
      </c>
      <c r="L392" s="8">
        <f t="shared" si="78"/>
        <v>625.79999999999995</v>
      </c>
      <c r="M392" s="8">
        <f t="shared" si="79"/>
        <v>763.48</v>
      </c>
      <c r="N392" s="8">
        <f t="shared" si="74"/>
        <v>625.79999999999995</v>
      </c>
      <c r="O392" s="8">
        <f t="shared" si="75"/>
        <v>763.48</v>
      </c>
      <c r="P392" s="71"/>
      <c r="Q392" s="6">
        <f t="shared" si="76"/>
        <v>0</v>
      </c>
      <c r="R392" s="6">
        <f t="shared" si="80"/>
        <v>0</v>
      </c>
    </row>
    <row r="393" spans="1:18" ht="24" customHeight="1">
      <c r="A393" s="2" t="s">
        <v>205</v>
      </c>
      <c r="B393" s="3" t="s">
        <v>206</v>
      </c>
      <c r="C393" s="5" t="s">
        <v>40</v>
      </c>
      <c r="D393" s="5" t="s">
        <v>126</v>
      </c>
      <c r="E393" s="5" t="s">
        <v>27</v>
      </c>
      <c r="F393" s="5" t="s">
        <v>379</v>
      </c>
      <c r="G393" s="4" t="s">
        <v>380</v>
      </c>
      <c r="H393" s="5" t="s">
        <v>43</v>
      </c>
      <c r="I393" s="6">
        <v>1341</v>
      </c>
      <c r="J393" s="6">
        <f t="shared" si="77"/>
        <v>1636.02</v>
      </c>
      <c r="K393" s="7">
        <v>0.3</v>
      </c>
      <c r="L393" s="8">
        <f t="shared" si="78"/>
        <v>938.7</v>
      </c>
      <c r="M393" s="8">
        <f t="shared" si="79"/>
        <v>1145.21</v>
      </c>
      <c r="N393" s="8">
        <f t="shared" si="74"/>
        <v>938.7</v>
      </c>
      <c r="O393" s="8">
        <f t="shared" si="75"/>
        <v>1145.21</v>
      </c>
      <c r="P393" s="71"/>
      <c r="Q393" s="6">
        <f t="shared" si="76"/>
        <v>0</v>
      </c>
      <c r="R393" s="6">
        <f t="shared" si="80"/>
        <v>0</v>
      </c>
    </row>
    <row r="394" spans="1:18" ht="24" customHeight="1">
      <c r="A394" s="2" t="s">
        <v>262</v>
      </c>
      <c r="B394" s="3" t="s">
        <v>263</v>
      </c>
      <c r="C394" s="5" t="s">
        <v>40</v>
      </c>
      <c r="D394" s="5" t="s">
        <v>126</v>
      </c>
      <c r="E394" s="5" t="s">
        <v>27</v>
      </c>
      <c r="F394" s="5" t="s">
        <v>41</v>
      </c>
      <c r="G394" s="4" t="s">
        <v>42</v>
      </c>
      <c r="H394" s="5" t="s">
        <v>90</v>
      </c>
      <c r="I394" s="6">
        <v>967</v>
      </c>
      <c r="J394" s="6">
        <f t="shared" si="77"/>
        <v>1179.74</v>
      </c>
      <c r="K394" s="7">
        <v>0.3</v>
      </c>
      <c r="L394" s="8">
        <f t="shared" si="78"/>
        <v>676.9</v>
      </c>
      <c r="M394" s="8">
        <f t="shared" si="79"/>
        <v>825.82</v>
      </c>
      <c r="N394" s="8">
        <f t="shared" si="74"/>
        <v>676.9</v>
      </c>
      <c r="O394" s="8">
        <f t="shared" si="75"/>
        <v>825.82</v>
      </c>
      <c r="P394" s="71"/>
      <c r="Q394" s="6">
        <f t="shared" si="76"/>
        <v>0</v>
      </c>
      <c r="R394" s="6">
        <f t="shared" si="80"/>
        <v>0</v>
      </c>
    </row>
    <row r="395" spans="1:18" ht="24" customHeight="1">
      <c r="A395" s="2" t="s">
        <v>262</v>
      </c>
      <c r="B395" s="3" t="s">
        <v>263</v>
      </c>
      <c r="C395" s="5" t="s">
        <v>40</v>
      </c>
      <c r="D395" s="5" t="s">
        <v>126</v>
      </c>
      <c r="E395" s="5" t="s">
        <v>27</v>
      </c>
      <c r="F395" s="5" t="s">
        <v>41</v>
      </c>
      <c r="G395" s="4" t="s">
        <v>381</v>
      </c>
      <c r="H395" s="5" t="s">
        <v>90</v>
      </c>
      <c r="I395" s="6">
        <v>967</v>
      </c>
      <c r="J395" s="6">
        <f t="shared" si="77"/>
        <v>1179.74</v>
      </c>
      <c r="K395" s="7">
        <v>0.3</v>
      </c>
      <c r="L395" s="8">
        <f t="shared" si="78"/>
        <v>676.9</v>
      </c>
      <c r="M395" s="8">
        <f t="shared" si="79"/>
        <v>825.82</v>
      </c>
      <c r="N395" s="8">
        <f t="shared" si="74"/>
        <v>676.9</v>
      </c>
      <c r="O395" s="8">
        <f t="shared" si="75"/>
        <v>825.82</v>
      </c>
      <c r="P395" s="71"/>
      <c r="Q395" s="6">
        <f t="shared" si="76"/>
        <v>0</v>
      </c>
      <c r="R395" s="6">
        <f t="shared" si="80"/>
        <v>0</v>
      </c>
    </row>
    <row r="396" spans="1:18" ht="24" customHeight="1">
      <c r="A396" s="2" t="s">
        <v>262</v>
      </c>
      <c r="B396" s="3" t="s">
        <v>263</v>
      </c>
      <c r="C396" s="5" t="s">
        <v>40</v>
      </c>
      <c r="D396" s="5" t="s">
        <v>126</v>
      </c>
      <c r="E396" s="5" t="s">
        <v>27</v>
      </c>
      <c r="F396" s="5" t="s">
        <v>377</v>
      </c>
      <c r="G396" s="4" t="s">
        <v>378</v>
      </c>
      <c r="H396" s="5" t="s">
        <v>90</v>
      </c>
      <c r="I396" s="6">
        <v>1182</v>
      </c>
      <c r="J396" s="6">
        <f t="shared" si="77"/>
        <v>1442.04</v>
      </c>
      <c r="K396" s="7">
        <v>0.3</v>
      </c>
      <c r="L396" s="8">
        <f t="shared" si="78"/>
        <v>827.4</v>
      </c>
      <c r="M396" s="8">
        <f t="shared" si="79"/>
        <v>1009.43</v>
      </c>
      <c r="N396" s="8">
        <f t="shared" si="74"/>
        <v>827.4</v>
      </c>
      <c r="O396" s="8">
        <f t="shared" si="75"/>
        <v>1009.43</v>
      </c>
      <c r="P396" s="71"/>
      <c r="Q396" s="6">
        <f t="shared" si="76"/>
        <v>0</v>
      </c>
      <c r="R396" s="6">
        <f t="shared" si="80"/>
        <v>0</v>
      </c>
    </row>
    <row r="397" spans="1:18" ht="24" customHeight="1">
      <c r="A397" s="2" t="s">
        <v>262</v>
      </c>
      <c r="B397" s="3" t="s">
        <v>263</v>
      </c>
      <c r="C397" s="5" t="s">
        <v>40</v>
      </c>
      <c r="D397" s="5" t="s">
        <v>126</v>
      </c>
      <c r="E397" s="5" t="s">
        <v>27</v>
      </c>
      <c r="F397" s="5" t="s">
        <v>377</v>
      </c>
      <c r="G397" s="4" t="s">
        <v>382</v>
      </c>
      <c r="H397" s="5" t="s">
        <v>90</v>
      </c>
      <c r="I397" s="6">
        <v>1182</v>
      </c>
      <c r="J397" s="6">
        <f t="shared" si="77"/>
        <v>1442.04</v>
      </c>
      <c r="K397" s="7">
        <v>0.3</v>
      </c>
      <c r="L397" s="8">
        <f t="shared" si="78"/>
        <v>827.4</v>
      </c>
      <c r="M397" s="8">
        <f t="shared" si="79"/>
        <v>1009.43</v>
      </c>
      <c r="N397" s="8">
        <f t="shared" si="74"/>
        <v>827.4</v>
      </c>
      <c r="O397" s="8">
        <f t="shared" si="75"/>
        <v>1009.43</v>
      </c>
      <c r="P397" s="71"/>
      <c r="Q397" s="6">
        <f t="shared" si="76"/>
        <v>0</v>
      </c>
      <c r="R397" s="6">
        <f t="shared" si="80"/>
        <v>0</v>
      </c>
    </row>
    <row r="398" spans="1:18" ht="24" customHeight="1">
      <c r="A398" s="2" t="s">
        <v>262</v>
      </c>
      <c r="B398" s="3" t="s">
        <v>263</v>
      </c>
      <c r="C398" s="5" t="s">
        <v>40</v>
      </c>
      <c r="D398" s="5" t="s">
        <v>126</v>
      </c>
      <c r="E398" s="5" t="s">
        <v>27</v>
      </c>
      <c r="F398" s="5" t="s">
        <v>379</v>
      </c>
      <c r="G398" s="4" t="s">
        <v>380</v>
      </c>
      <c r="H398" s="5" t="s">
        <v>90</v>
      </c>
      <c r="I398" s="6">
        <v>1398</v>
      </c>
      <c r="J398" s="6">
        <f t="shared" si="77"/>
        <v>1705.56</v>
      </c>
      <c r="K398" s="7">
        <v>0.3</v>
      </c>
      <c r="L398" s="8">
        <f t="shared" si="78"/>
        <v>978.6</v>
      </c>
      <c r="M398" s="8">
        <f t="shared" si="79"/>
        <v>1193.8900000000001</v>
      </c>
      <c r="N398" s="8">
        <f t="shared" si="74"/>
        <v>978.6</v>
      </c>
      <c r="O398" s="8">
        <f t="shared" si="75"/>
        <v>1193.8900000000001</v>
      </c>
      <c r="P398" s="71"/>
      <c r="Q398" s="6">
        <f t="shared" si="76"/>
        <v>0</v>
      </c>
      <c r="R398" s="6">
        <f t="shared" si="80"/>
        <v>0</v>
      </c>
    </row>
    <row r="399" spans="1:18" ht="24" customHeight="1">
      <c r="A399" s="2" t="s">
        <v>262</v>
      </c>
      <c r="B399" s="3" t="s">
        <v>263</v>
      </c>
      <c r="C399" s="5" t="s">
        <v>40</v>
      </c>
      <c r="D399" s="5" t="s">
        <v>126</v>
      </c>
      <c r="E399" s="5" t="s">
        <v>27</v>
      </c>
      <c r="F399" s="5" t="s">
        <v>379</v>
      </c>
      <c r="G399" s="4" t="s">
        <v>383</v>
      </c>
      <c r="H399" s="5" t="s">
        <v>90</v>
      </c>
      <c r="I399" s="6">
        <v>1398</v>
      </c>
      <c r="J399" s="6">
        <f t="shared" si="77"/>
        <v>1705.56</v>
      </c>
      <c r="K399" s="7">
        <v>0.3</v>
      </c>
      <c r="L399" s="8">
        <f t="shared" si="78"/>
        <v>978.6</v>
      </c>
      <c r="M399" s="8">
        <f t="shared" si="79"/>
        <v>1193.8900000000001</v>
      </c>
      <c r="N399" s="8">
        <f t="shared" si="74"/>
        <v>978.6</v>
      </c>
      <c r="O399" s="8">
        <f t="shared" si="75"/>
        <v>1193.8900000000001</v>
      </c>
      <c r="P399" s="71"/>
      <c r="Q399" s="6">
        <f t="shared" si="76"/>
        <v>0</v>
      </c>
      <c r="R399" s="6">
        <f t="shared" si="80"/>
        <v>0</v>
      </c>
    </row>
    <row r="400" spans="1:18" ht="24" customHeight="1">
      <c r="A400" s="2" t="s">
        <v>264</v>
      </c>
      <c r="B400" s="3" t="s">
        <v>265</v>
      </c>
      <c r="C400" s="5" t="s">
        <v>40</v>
      </c>
      <c r="D400" s="5" t="s">
        <v>126</v>
      </c>
      <c r="E400" s="5" t="s">
        <v>27</v>
      </c>
      <c r="F400" s="5" t="s">
        <v>41</v>
      </c>
      <c r="G400" s="4" t="s">
        <v>42</v>
      </c>
      <c r="H400" s="5" t="s">
        <v>90</v>
      </c>
      <c r="I400" s="6">
        <v>123</v>
      </c>
      <c r="J400" s="6">
        <f t="shared" si="77"/>
        <v>150.06</v>
      </c>
      <c r="K400" s="7">
        <v>0.3</v>
      </c>
      <c r="L400" s="8">
        <f t="shared" si="78"/>
        <v>86.1</v>
      </c>
      <c r="M400" s="8">
        <f t="shared" si="79"/>
        <v>105.04</v>
      </c>
      <c r="N400" s="8">
        <f t="shared" ref="N400:N411" si="81">L400</f>
        <v>86.1</v>
      </c>
      <c r="O400" s="8">
        <f t="shared" ref="O400:O411" si="82">M400</f>
        <v>105.04</v>
      </c>
      <c r="P400" s="71"/>
      <c r="Q400" s="6">
        <f t="shared" si="76"/>
        <v>0</v>
      </c>
      <c r="R400" s="6">
        <f t="shared" si="80"/>
        <v>0</v>
      </c>
    </row>
    <row r="401" spans="1:18" ht="24" customHeight="1">
      <c r="A401" s="2" t="s">
        <v>264</v>
      </c>
      <c r="B401" s="3" t="s">
        <v>265</v>
      </c>
      <c r="C401" s="5" t="s">
        <v>40</v>
      </c>
      <c r="D401" s="5" t="s">
        <v>126</v>
      </c>
      <c r="E401" s="5" t="s">
        <v>27</v>
      </c>
      <c r="F401" s="5" t="s">
        <v>41</v>
      </c>
      <c r="G401" s="4" t="s">
        <v>381</v>
      </c>
      <c r="H401" s="5" t="s">
        <v>90</v>
      </c>
      <c r="I401" s="6">
        <v>123</v>
      </c>
      <c r="J401" s="6">
        <f t="shared" si="77"/>
        <v>150.06</v>
      </c>
      <c r="K401" s="7">
        <v>0.3</v>
      </c>
      <c r="L401" s="8">
        <f t="shared" si="78"/>
        <v>86.1</v>
      </c>
      <c r="M401" s="8">
        <f t="shared" si="79"/>
        <v>105.04</v>
      </c>
      <c r="N401" s="8">
        <f t="shared" si="81"/>
        <v>86.1</v>
      </c>
      <c r="O401" s="8">
        <f t="shared" si="82"/>
        <v>105.04</v>
      </c>
      <c r="P401" s="71"/>
      <c r="Q401" s="6">
        <f t="shared" si="76"/>
        <v>0</v>
      </c>
      <c r="R401" s="6">
        <f t="shared" si="80"/>
        <v>0</v>
      </c>
    </row>
    <row r="402" spans="1:18" ht="24" customHeight="1">
      <c r="A402" s="2" t="s">
        <v>264</v>
      </c>
      <c r="B402" s="3" t="s">
        <v>265</v>
      </c>
      <c r="C402" s="5" t="s">
        <v>40</v>
      </c>
      <c r="D402" s="5" t="s">
        <v>126</v>
      </c>
      <c r="E402" s="5" t="s">
        <v>27</v>
      </c>
      <c r="F402" s="5" t="s">
        <v>377</v>
      </c>
      <c r="G402" s="4" t="s">
        <v>378</v>
      </c>
      <c r="H402" s="5" t="s">
        <v>90</v>
      </c>
      <c r="I402" s="6">
        <v>150</v>
      </c>
      <c r="J402" s="6">
        <f t="shared" si="77"/>
        <v>183</v>
      </c>
      <c r="K402" s="7">
        <v>0.3</v>
      </c>
      <c r="L402" s="8">
        <f t="shared" si="78"/>
        <v>105</v>
      </c>
      <c r="M402" s="8">
        <f t="shared" si="79"/>
        <v>128.1</v>
      </c>
      <c r="N402" s="8">
        <f t="shared" si="81"/>
        <v>105</v>
      </c>
      <c r="O402" s="8">
        <f t="shared" si="82"/>
        <v>128.1</v>
      </c>
      <c r="P402" s="71"/>
      <c r="Q402" s="6">
        <f t="shared" si="76"/>
        <v>0</v>
      </c>
      <c r="R402" s="6">
        <f t="shared" si="80"/>
        <v>0</v>
      </c>
    </row>
    <row r="403" spans="1:18" ht="24" customHeight="1">
      <c r="A403" s="2" t="s">
        <v>264</v>
      </c>
      <c r="B403" s="3" t="s">
        <v>265</v>
      </c>
      <c r="C403" s="5" t="s">
        <v>40</v>
      </c>
      <c r="D403" s="5" t="s">
        <v>126</v>
      </c>
      <c r="E403" s="5" t="s">
        <v>27</v>
      </c>
      <c r="F403" s="5" t="s">
        <v>377</v>
      </c>
      <c r="G403" s="4" t="s">
        <v>382</v>
      </c>
      <c r="H403" s="5" t="s">
        <v>90</v>
      </c>
      <c r="I403" s="6">
        <v>150</v>
      </c>
      <c r="J403" s="6">
        <f t="shared" si="77"/>
        <v>183</v>
      </c>
      <c r="K403" s="7">
        <v>0.3</v>
      </c>
      <c r="L403" s="8">
        <f t="shared" si="78"/>
        <v>105</v>
      </c>
      <c r="M403" s="8">
        <f t="shared" si="79"/>
        <v>128.1</v>
      </c>
      <c r="N403" s="8">
        <f t="shared" si="81"/>
        <v>105</v>
      </c>
      <c r="O403" s="8">
        <f t="shared" si="82"/>
        <v>128.1</v>
      </c>
      <c r="P403" s="71"/>
      <c r="Q403" s="6">
        <f t="shared" si="76"/>
        <v>0</v>
      </c>
      <c r="R403" s="6">
        <f t="shared" si="80"/>
        <v>0</v>
      </c>
    </row>
    <row r="404" spans="1:18" ht="24" customHeight="1">
      <c r="A404" s="2" t="s">
        <v>264</v>
      </c>
      <c r="B404" s="3" t="s">
        <v>265</v>
      </c>
      <c r="C404" s="5" t="s">
        <v>40</v>
      </c>
      <c r="D404" s="5" t="s">
        <v>126</v>
      </c>
      <c r="E404" s="5" t="s">
        <v>27</v>
      </c>
      <c r="F404" s="5" t="s">
        <v>379</v>
      </c>
      <c r="G404" s="4" t="s">
        <v>380</v>
      </c>
      <c r="H404" s="5" t="s">
        <v>90</v>
      </c>
      <c r="I404" s="6">
        <v>177</v>
      </c>
      <c r="J404" s="6">
        <f t="shared" si="77"/>
        <v>215.94</v>
      </c>
      <c r="K404" s="7">
        <v>0.3</v>
      </c>
      <c r="L404" s="8">
        <f t="shared" si="78"/>
        <v>123.9</v>
      </c>
      <c r="M404" s="8">
        <f t="shared" si="79"/>
        <v>151.16</v>
      </c>
      <c r="N404" s="8">
        <f t="shared" si="81"/>
        <v>123.9</v>
      </c>
      <c r="O404" s="8">
        <f t="shared" si="82"/>
        <v>151.16</v>
      </c>
      <c r="P404" s="71"/>
      <c r="Q404" s="6">
        <f t="shared" ref="Q404:Q411" si="83">L404*P404</f>
        <v>0</v>
      </c>
      <c r="R404" s="6">
        <f t="shared" si="80"/>
        <v>0</v>
      </c>
    </row>
    <row r="405" spans="1:18" ht="24" customHeight="1">
      <c r="A405" s="2" t="s">
        <v>264</v>
      </c>
      <c r="B405" s="3" t="s">
        <v>265</v>
      </c>
      <c r="C405" s="5" t="s">
        <v>40</v>
      </c>
      <c r="D405" s="5" t="s">
        <v>126</v>
      </c>
      <c r="E405" s="5" t="s">
        <v>27</v>
      </c>
      <c r="F405" s="5" t="s">
        <v>379</v>
      </c>
      <c r="G405" s="4" t="s">
        <v>383</v>
      </c>
      <c r="H405" s="5" t="s">
        <v>90</v>
      </c>
      <c r="I405" s="6">
        <v>177</v>
      </c>
      <c r="J405" s="6">
        <f t="shared" si="77"/>
        <v>215.94</v>
      </c>
      <c r="K405" s="7">
        <v>0.3</v>
      </c>
      <c r="L405" s="8">
        <f t="shared" si="78"/>
        <v>123.9</v>
      </c>
      <c r="M405" s="8">
        <f t="shared" si="79"/>
        <v>151.16</v>
      </c>
      <c r="N405" s="8">
        <f t="shared" si="81"/>
        <v>123.9</v>
      </c>
      <c r="O405" s="8">
        <f t="shared" si="82"/>
        <v>151.16</v>
      </c>
      <c r="P405" s="71"/>
      <c r="Q405" s="6">
        <f t="shared" si="83"/>
        <v>0</v>
      </c>
      <c r="R405" s="6">
        <f t="shared" si="80"/>
        <v>0</v>
      </c>
    </row>
    <row r="406" spans="1:18" ht="24" customHeight="1">
      <c r="A406" s="2" t="s">
        <v>207</v>
      </c>
      <c r="B406" s="3" t="s">
        <v>208</v>
      </c>
      <c r="C406" s="5" t="s">
        <v>40</v>
      </c>
      <c r="D406" s="5" t="s">
        <v>126</v>
      </c>
      <c r="E406" s="5" t="s">
        <v>27</v>
      </c>
      <c r="F406" s="5" t="s">
        <v>41</v>
      </c>
      <c r="G406" s="4" t="s">
        <v>42</v>
      </c>
      <c r="H406" s="5" t="s">
        <v>43</v>
      </c>
      <c r="I406" s="6">
        <v>237</v>
      </c>
      <c r="J406" s="6">
        <f t="shared" si="77"/>
        <v>289.14</v>
      </c>
      <c r="K406" s="7">
        <v>0.3</v>
      </c>
      <c r="L406" s="8">
        <f t="shared" si="78"/>
        <v>165.9</v>
      </c>
      <c r="M406" s="8">
        <f t="shared" si="79"/>
        <v>202.4</v>
      </c>
      <c r="N406" s="8">
        <f t="shared" si="81"/>
        <v>165.9</v>
      </c>
      <c r="O406" s="8">
        <f t="shared" si="82"/>
        <v>202.4</v>
      </c>
      <c r="P406" s="71"/>
      <c r="Q406" s="6">
        <f t="shared" si="83"/>
        <v>0</v>
      </c>
      <c r="R406" s="6">
        <f t="shared" si="80"/>
        <v>0</v>
      </c>
    </row>
    <row r="407" spans="1:18" ht="24" customHeight="1">
      <c r="A407" s="2" t="s">
        <v>207</v>
      </c>
      <c r="B407" s="3" t="s">
        <v>208</v>
      </c>
      <c r="C407" s="5" t="s">
        <v>40</v>
      </c>
      <c r="D407" s="5" t="s">
        <v>126</v>
      </c>
      <c r="E407" s="5" t="s">
        <v>27</v>
      </c>
      <c r="F407" s="5" t="s">
        <v>377</v>
      </c>
      <c r="G407" s="4" t="s">
        <v>378</v>
      </c>
      <c r="H407" s="5" t="s">
        <v>43</v>
      </c>
      <c r="I407" s="6">
        <v>474</v>
      </c>
      <c r="J407" s="6">
        <f t="shared" si="77"/>
        <v>578.28</v>
      </c>
      <c r="K407" s="7">
        <v>0.3</v>
      </c>
      <c r="L407" s="8">
        <f t="shared" si="78"/>
        <v>331.8</v>
      </c>
      <c r="M407" s="8">
        <f t="shared" si="79"/>
        <v>404.8</v>
      </c>
      <c r="N407" s="8">
        <f t="shared" si="81"/>
        <v>331.8</v>
      </c>
      <c r="O407" s="8">
        <f t="shared" si="82"/>
        <v>404.8</v>
      </c>
      <c r="P407" s="71"/>
      <c r="Q407" s="6">
        <f t="shared" si="83"/>
        <v>0</v>
      </c>
      <c r="R407" s="6">
        <f t="shared" si="80"/>
        <v>0</v>
      </c>
    </row>
    <row r="408" spans="1:18" ht="24" customHeight="1">
      <c r="A408" s="2" t="s">
        <v>207</v>
      </c>
      <c r="B408" s="3" t="s">
        <v>208</v>
      </c>
      <c r="C408" s="5" t="s">
        <v>40</v>
      </c>
      <c r="D408" s="5" t="s">
        <v>126</v>
      </c>
      <c r="E408" s="5" t="s">
        <v>27</v>
      </c>
      <c r="F408" s="5" t="s">
        <v>379</v>
      </c>
      <c r="G408" s="4" t="s">
        <v>380</v>
      </c>
      <c r="H408" s="5" t="s">
        <v>43</v>
      </c>
      <c r="I408" s="6">
        <v>711</v>
      </c>
      <c r="J408" s="6">
        <f t="shared" si="77"/>
        <v>867.42</v>
      </c>
      <c r="K408" s="7">
        <v>0.3</v>
      </c>
      <c r="L408" s="8">
        <f t="shared" si="78"/>
        <v>497.7</v>
      </c>
      <c r="M408" s="8">
        <f t="shared" si="79"/>
        <v>607.19000000000005</v>
      </c>
      <c r="N408" s="8">
        <f t="shared" si="81"/>
        <v>497.7</v>
      </c>
      <c r="O408" s="8">
        <f t="shared" si="82"/>
        <v>607.19000000000005</v>
      </c>
      <c r="P408" s="71"/>
      <c r="Q408" s="6">
        <f t="shared" si="83"/>
        <v>0</v>
      </c>
      <c r="R408" s="6">
        <f t="shared" si="80"/>
        <v>0</v>
      </c>
    </row>
    <row r="409" spans="1:18" ht="24" customHeight="1">
      <c r="A409" s="2" t="s">
        <v>209</v>
      </c>
      <c r="B409" s="3" t="s">
        <v>210</v>
      </c>
      <c r="C409" s="5" t="s">
        <v>40</v>
      </c>
      <c r="D409" s="5" t="s">
        <v>126</v>
      </c>
      <c r="E409" s="5" t="s">
        <v>27</v>
      </c>
      <c r="F409" s="5" t="s">
        <v>41</v>
      </c>
      <c r="G409" s="4" t="s">
        <v>42</v>
      </c>
      <c r="H409" s="5" t="s">
        <v>43</v>
      </c>
      <c r="I409" s="6">
        <v>28</v>
      </c>
      <c r="J409" s="6">
        <f t="shared" si="77"/>
        <v>34.159999999999997</v>
      </c>
      <c r="K409" s="7">
        <v>0.3</v>
      </c>
      <c r="L409" s="8">
        <f t="shared" si="78"/>
        <v>19.600000000000001</v>
      </c>
      <c r="M409" s="8">
        <f t="shared" si="79"/>
        <v>23.91</v>
      </c>
      <c r="N409" s="8">
        <f t="shared" si="81"/>
        <v>19.600000000000001</v>
      </c>
      <c r="O409" s="8">
        <f t="shared" si="82"/>
        <v>23.91</v>
      </c>
      <c r="P409" s="71"/>
      <c r="Q409" s="6">
        <f t="shared" si="83"/>
        <v>0</v>
      </c>
      <c r="R409" s="6">
        <f t="shared" si="80"/>
        <v>0</v>
      </c>
    </row>
    <row r="410" spans="1:18" ht="24" customHeight="1">
      <c r="A410" s="2" t="s">
        <v>209</v>
      </c>
      <c r="B410" s="3" t="s">
        <v>210</v>
      </c>
      <c r="C410" s="5" t="s">
        <v>40</v>
      </c>
      <c r="D410" s="5" t="s">
        <v>126</v>
      </c>
      <c r="E410" s="5" t="s">
        <v>27</v>
      </c>
      <c r="F410" s="5" t="s">
        <v>377</v>
      </c>
      <c r="G410" s="4" t="s">
        <v>378</v>
      </c>
      <c r="H410" s="5" t="s">
        <v>43</v>
      </c>
      <c r="I410" s="6">
        <v>56</v>
      </c>
      <c r="J410" s="6">
        <f t="shared" si="77"/>
        <v>68.319999999999993</v>
      </c>
      <c r="K410" s="7">
        <v>0.3</v>
      </c>
      <c r="L410" s="8">
        <f>ROUND(I410*(1-K410),2)</f>
        <v>39.200000000000003</v>
      </c>
      <c r="M410" s="8">
        <f t="shared" si="79"/>
        <v>47.82</v>
      </c>
      <c r="N410" s="8">
        <f t="shared" si="81"/>
        <v>39.200000000000003</v>
      </c>
      <c r="O410" s="8">
        <f t="shared" si="82"/>
        <v>47.82</v>
      </c>
      <c r="P410" s="71"/>
      <c r="Q410" s="6">
        <f t="shared" si="83"/>
        <v>0</v>
      </c>
      <c r="R410" s="6">
        <f t="shared" si="80"/>
        <v>0</v>
      </c>
    </row>
    <row r="411" spans="1:18" ht="24" customHeight="1">
      <c r="A411" s="10" t="s">
        <v>209</v>
      </c>
      <c r="B411" s="3" t="s">
        <v>210</v>
      </c>
      <c r="C411" s="10" t="s">
        <v>40</v>
      </c>
      <c r="D411" s="10" t="s">
        <v>126</v>
      </c>
      <c r="E411" s="10" t="s">
        <v>27</v>
      </c>
      <c r="F411" s="10" t="s">
        <v>379</v>
      </c>
      <c r="G411" s="3" t="s">
        <v>380</v>
      </c>
      <c r="H411" s="10" t="s">
        <v>43</v>
      </c>
      <c r="I411" s="6">
        <v>84</v>
      </c>
      <c r="J411" s="6">
        <f t="shared" si="77"/>
        <v>102.48</v>
      </c>
      <c r="K411" s="7">
        <v>0.3</v>
      </c>
      <c r="L411" s="8">
        <f t="shared" si="78"/>
        <v>58.8</v>
      </c>
      <c r="M411" s="8">
        <f t="shared" si="79"/>
        <v>71.739999999999995</v>
      </c>
      <c r="N411" s="8">
        <f t="shared" si="81"/>
        <v>58.8</v>
      </c>
      <c r="O411" s="8">
        <f t="shared" si="82"/>
        <v>71.739999999999995</v>
      </c>
      <c r="P411" s="71"/>
      <c r="Q411" s="6">
        <f t="shared" si="83"/>
        <v>0</v>
      </c>
      <c r="R411" s="6">
        <f t="shared" si="80"/>
        <v>0</v>
      </c>
    </row>
    <row r="412" spans="1:18" ht="24" customHeight="1">
      <c r="A412" s="10" t="s">
        <v>385</v>
      </c>
      <c r="B412" s="3" t="s">
        <v>386</v>
      </c>
      <c r="C412" s="10" t="s">
        <v>40</v>
      </c>
      <c r="D412" s="10"/>
      <c r="E412" s="10" t="s">
        <v>27</v>
      </c>
      <c r="F412" s="10" t="s">
        <v>28</v>
      </c>
      <c r="G412" s="3"/>
      <c r="H412" s="10"/>
      <c r="I412" s="6">
        <v>49.8</v>
      </c>
      <c r="J412" s="6">
        <f t="shared" ref="J412" si="84">ROUND(I412*1.22,2)</f>
        <v>60.76</v>
      </c>
      <c r="K412" s="7"/>
      <c r="L412" s="8">
        <f t="shared" ref="L412" si="85">ROUND(I412*(1-K412),2)</f>
        <v>49.8</v>
      </c>
      <c r="M412" s="8">
        <f t="shared" ref="M412" si="86">ROUND(L412*1.22,2)</f>
        <v>60.76</v>
      </c>
      <c r="N412" s="8">
        <f t="shared" ref="N412:O413" si="87">L412*12</f>
        <v>597.59999999999991</v>
      </c>
      <c r="O412" s="8">
        <f t="shared" si="87"/>
        <v>729.12</v>
      </c>
      <c r="P412" s="71"/>
      <c r="Q412" s="6">
        <f t="shared" ref="Q412:Q413" si="88">L412*P412</f>
        <v>0</v>
      </c>
      <c r="R412" s="6">
        <f t="shared" ref="R412:R413" si="89">Q412*1.22</f>
        <v>0</v>
      </c>
    </row>
    <row r="413" spans="1:18" ht="24" customHeight="1">
      <c r="A413" s="10" t="s">
        <v>387</v>
      </c>
      <c r="B413" s="3" t="s">
        <v>388</v>
      </c>
      <c r="C413" s="10" t="s">
        <v>40</v>
      </c>
      <c r="D413" s="10" t="s">
        <v>126</v>
      </c>
      <c r="E413" s="10" t="s">
        <v>27</v>
      </c>
      <c r="F413" s="10" t="s">
        <v>28</v>
      </c>
      <c r="G413" s="187" t="s">
        <v>29</v>
      </c>
      <c r="H413" s="10" t="s">
        <v>30</v>
      </c>
      <c r="I413" s="6">
        <v>0.15</v>
      </c>
      <c r="J413" s="6">
        <f t="shared" ref="J413:J414" si="90">ROUND(I413*1.22,2)</f>
        <v>0.18</v>
      </c>
      <c r="K413" s="7">
        <v>0.25</v>
      </c>
      <c r="L413" s="8">
        <f>ROUND(I413*(1-K413),2)</f>
        <v>0.11</v>
      </c>
      <c r="M413" s="8">
        <f t="shared" ref="M413:M414" si="91">ROUND(L413*1.22,2)</f>
        <v>0.13</v>
      </c>
      <c r="N413" s="8">
        <f t="shared" si="87"/>
        <v>1.32</v>
      </c>
      <c r="O413" s="8">
        <f t="shared" ref="O413" si="92">M413</f>
        <v>0.13</v>
      </c>
      <c r="P413" s="71"/>
      <c r="Q413" s="6">
        <f t="shared" si="88"/>
        <v>0</v>
      </c>
      <c r="R413" s="6">
        <f t="shared" si="89"/>
        <v>0</v>
      </c>
    </row>
    <row r="414" spans="1:18" ht="24" customHeight="1">
      <c r="A414" s="2" t="s">
        <v>327</v>
      </c>
      <c r="B414" s="3" t="s">
        <v>328</v>
      </c>
      <c r="C414" s="10" t="s">
        <v>329</v>
      </c>
      <c r="D414" s="10" t="s">
        <v>126</v>
      </c>
      <c r="E414" s="10" t="s">
        <v>27</v>
      </c>
      <c r="F414" s="10" t="s">
        <v>28</v>
      </c>
      <c r="G414" s="3" t="s">
        <v>29</v>
      </c>
      <c r="H414" s="10" t="s">
        <v>30</v>
      </c>
      <c r="I414" s="137">
        <v>7.42</v>
      </c>
      <c r="J414" s="137">
        <f t="shared" si="90"/>
        <v>9.0500000000000007</v>
      </c>
      <c r="K414" s="7">
        <v>0</v>
      </c>
      <c r="L414" s="8">
        <f t="shared" ref="L414" si="93">ROUND(I414*(1-K414),2)</f>
        <v>7.42</v>
      </c>
      <c r="M414" s="8">
        <f t="shared" si="91"/>
        <v>9.0500000000000007</v>
      </c>
      <c r="N414" s="8">
        <f>L414*12</f>
        <v>89.039999999999992</v>
      </c>
      <c r="O414" s="8">
        <f t="shared" ref="O414" si="94">M414*12</f>
        <v>108.60000000000001</v>
      </c>
      <c r="P414" s="71"/>
      <c r="Q414" s="6">
        <f>N414*P414</f>
        <v>0</v>
      </c>
      <c r="R414" s="6">
        <f t="shared" ref="R414" si="95">Q414*1.22</f>
        <v>0</v>
      </c>
    </row>
    <row r="415" spans="1:18" ht="24" customHeight="1">
      <c r="A415" s="166" t="s">
        <v>330</v>
      </c>
      <c r="B415" s="3" t="s">
        <v>1773</v>
      </c>
      <c r="C415" s="10" t="s">
        <v>329</v>
      </c>
      <c r="D415" s="10" t="s">
        <v>329</v>
      </c>
      <c r="E415" s="10" t="s">
        <v>27</v>
      </c>
      <c r="F415" s="10" t="s">
        <v>28</v>
      </c>
      <c r="G415" s="3" t="s">
        <v>29</v>
      </c>
      <c r="H415" s="10" t="s">
        <v>30</v>
      </c>
      <c r="I415" s="137">
        <v>74.209999999999994</v>
      </c>
      <c r="J415" s="137">
        <f t="shared" ref="J415:J416" si="96">ROUND(I415*1.22,2)</f>
        <v>90.54</v>
      </c>
      <c r="K415" s="7">
        <v>0</v>
      </c>
      <c r="L415" s="8">
        <f t="shared" ref="L415" si="97">ROUND(I415*(1-K415),2)</f>
        <v>74.209999999999994</v>
      </c>
      <c r="M415" s="8">
        <f t="shared" ref="M415:M416" si="98">ROUND(L415*1.22,2)</f>
        <v>90.54</v>
      </c>
      <c r="N415" s="8">
        <f>L415*12</f>
        <v>890.52</v>
      </c>
      <c r="O415" s="8">
        <f t="shared" ref="O415" si="99">M415*12</f>
        <v>1086.48</v>
      </c>
      <c r="P415" s="71"/>
      <c r="Q415" s="6">
        <f>N415*P415</f>
        <v>0</v>
      </c>
      <c r="R415" s="6">
        <f t="shared" ref="R415:R416" si="100">Q415*1.22</f>
        <v>0</v>
      </c>
    </row>
    <row r="416" spans="1:18" ht="24" customHeight="1">
      <c r="A416" s="218" t="s">
        <v>1794</v>
      </c>
      <c r="B416" s="219" t="s">
        <v>1795</v>
      </c>
      <c r="C416" s="220" t="s">
        <v>40</v>
      </c>
      <c r="D416" s="220" t="s">
        <v>126</v>
      </c>
      <c r="E416" s="220" t="s">
        <v>27</v>
      </c>
      <c r="F416" s="220" t="s">
        <v>41</v>
      </c>
      <c r="G416" s="219" t="s">
        <v>381</v>
      </c>
      <c r="H416" s="220" t="s">
        <v>90</v>
      </c>
      <c r="I416" s="221">
        <v>756</v>
      </c>
      <c r="J416" s="221">
        <f t="shared" si="96"/>
        <v>922.32</v>
      </c>
      <c r="K416" s="222">
        <v>0.3</v>
      </c>
      <c r="L416" s="223">
        <f>ROUND(I416*(1-K416),2)</f>
        <v>529.20000000000005</v>
      </c>
      <c r="M416" s="223">
        <f t="shared" si="98"/>
        <v>645.62</v>
      </c>
      <c r="N416" s="223">
        <f t="shared" ref="N416:O416" si="101">L416</f>
        <v>529.20000000000005</v>
      </c>
      <c r="O416" s="223">
        <f t="shared" si="101"/>
        <v>645.62</v>
      </c>
      <c r="P416" s="224"/>
      <c r="Q416" s="221">
        <f>L416*P416</f>
        <v>0</v>
      </c>
      <c r="R416" s="221">
        <f t="shared" si="100"/>
        <v>0</v>
      </c>
    </row>
    <row r="417" spans="1:18">
      <c r="A417" s="69"/>
      <c r="B417" s="70"/>
      <c r="C417" s="70"/>
      <c r="D417" s="70"/>
      <c r="I417" s="52"/>
      <c r="L417" s="67"/>
      <c r="P417" s="208" t="s">
        <v>1149</v>
      </c>
      <c r="Q417" s="210">
        <f>SUM(Q47:Q416)</f>
        <v>0</v>
      </c>
      <c r="R417" s="210">
        <f>Q417*1.22</f>
        <v>0</v>
      </c>
    </row>
    <row r="418" spans="1:18">
      <c r="A418" s="69"/>
      <c r="B418" s="70"/>
      <c r="C418" s="70"/>
      <c r="D418" s="70"/>
      <c r="I418" s="52"/>
      <c r="L418" s="67"/>
    </row>
    <row r="419" spans="1:18">
      <c r="A419" s="69"/>
      <c r="B419" s="70"/>
      <c r="C419" s="70"/>
      <c r="D419" s="70"/>
      <c r="I419" s="209"/>
      <c r="L419" s="67"/>
      <c r="N419" s="197"/>
      <c r="Q419" s="197"/>
    </row>
    <row r="420" spans="1:18">
      <c r="A420" s="69"/>
      <c r="B420" s="70"/>
      <c r="C420" s="70"/>
      <c r="D420" s="70"/>
      <c r="I420" s="52"/>
      <c r="L420" s="197"/>
      <c r="R420" s="197"/>
    </row>
    <row r="421" spans="1:18">
      <c r="A421" s="69"/>
      <c r="B421" s="70"/>
      <c r="C421" s="70"/>
      <c r="D421" s="70"/>
      <c r="I421" s="52"/>
      <c r="L421" s="197"/>
      <c r="N421" s="197"/>
    </row>
    <row r="422" spans="1:18">
      <c r="A422" s="69"/>
      <c r="B422" s="70"/>
      <c r="C422" s="70"/>
      <c r="D422" s="70"/>
      <c r="I422" s="52"/>
      <c r="L422" s="197"/>
      <c r="N422" s="197"/>
    </row>
    <row r="423" spans="1:18">
      <c r="A423" s="69"/>
      <c r="B423" s="70"/>
      <c r="C423" s="70"/>
      <c r="D423" s="70"/>
      <c r="I423" s="52"/>
      <c r="N423" s="197"/>
    </row>
    <row r="424" spans="1:18">
      <c r="A424" s="69"/>
      <c r="B424" s="70"/>
      <c r="C424" s="70"/>
      <c r="D424" s="70"/>
      <c r="I424" s="52"/>
    </row>
    <row r="425" spans="1:18">
      <c r="A425" s="69"/>
      <c r="B425" s="70"/>
      <c r="C425" s="70"/>
      <c r="D425" s="70"/>
      <c r="I425" s="52"/>
    </row>
    <row r="426" spans="1:18">
      <c r="A426" s="69"/>
      <c r="B426" s="70"/>
      <c r="C426" s="70"/>
      <c r="D426" s="70"/>
      <c r="I426" s="52"/>
    </row>
    <row r="427" spans="1:18">
      <c r="A427" s="69"/>
      <c r="B427" s="70"/>
      <c r="C427" s="70"/>
      <c r="D427" s="70"/>
      <c r="I427" s="52"/>
    </row>
    <row r="428" spans="1:18">
      <c r="A428" s="69"/>
      <c r="B428" s="70"/>
      <c r="C428" s="70"/>
      <c r="D428" s="70"/>
      <c r="I428" s="52"/>
    </row>
    <row r="429" spans="1:18">
      <c r="A429" s="69"/>
      <c r="B429" s="70"/>
      <c r="C429" s="70"/>
      <c r="D429" s="70"/>
      <c r="I429" s="52"/>
    </row>
    <row r="430" spans="1:18">
      <c r="A430" s="69"/>
      <c r="B430" s="70"/>
      <c r="C430" s="70"/>
      <c r="D430" s="70"/>
      <c r="I430" s="52"/>
    </row>
    <row r="431" spans="1:18">
      <c r="A431" s="69"/>
      <c r="B431" s="70"/>
      <c r="C431" s="70"/>
      <c r="D431" s="70"/>
      <c r="I431" s="52"/>
    </row>
    <row r="432" spans="1:18">
      <c r="A432" s="69"/>
      <c r="B432" s="70"/>
      <c r="C432" s="70"/>
      <c r="D432" s="70"/>
      <c r="I432" s="52"/>
    </row>
    <row r="433" spans="1:9">
      <c r="A433" s="69"/>
      <c r="B433" s="70"/>
      <c r="C433" s="70"/>
      <c r="D433" s="70"/>
      <c r="I433" s="52"/>
    </row>
    <row r="434" spans="1:9">
      <c r="A434" s="69"/>
      <c r="B434" s="70"/>
      <c r="C434" s="70"/>
      <c r="D434" s="70"/>
      <c r="I434" s="52"/>
    </row>
    <row r="435" spans="1:9">
      <c r="A435" s="69"/>
      <c r="B435" s="70"/>
      <c r="C435" s="70"/>
      <c r="D435" s="70"/>
      <c r="I435" s="52"/>
    </row>
    <row r="436" spans="1:9">
      <c r="A436" s="69"/>
      <c r="B436" s="70"/>
      <c r="C436" s="70"/>
      <c r="D436" s="70"/>
      <c r="I436" s="52"/>
    </row>
    <row r="437" spans="1:9">
      <c r="A437" s="69"/>
      <c r="B437" s="70"/>
      <c r="C437" s="70"/>
      <c r="D437" s="70"/>
      <c r="I437" s="52"/>
    </row>
    <row r="438" spans="1:9">
      <c r="A438" s="69"/>
      <c r="B438" s="70"/>
      <c r="C438" s="70"/>
      <c r="D438" s="70"/>
      <c r="I438" s="52"/>
    </row>
    <row r="439" spans="1:9">
      <c r="A439" s="69"/>
      <c r="B439" s="70"/>
      <c r="C439" s="70"/>
      <c r="D439" s="70"/>
      <c r="I439" s="52"/>
    </row>
    <row r="440" spans="1:9">
      <c r="A440" s="69"/>
      <c r="B440" s="70"/>
      <c r="C440" s="70"/>
      <c r="D440" s="70"/>
      <c r="I440" s="52"/>
    </row>
    <row r="441" spans="1:9">
      <c r="A441" s="69"/>
      <c r="B441" s="70"/>
      <c r="C441" s="70"/>
      <c r="D441" s="70"/>
      <c r="I441" s="52"/>
    </row>
    <row r="442" spans="1:9">
      <c r="A442" s="69"/>
      <c r="B442" s="70"/>
      <c r="C442" s="70"/>
      <c r="D442" s="70"/>
      <c r="I442" s="52"/>
    </row>
    <row r="443" spans="1:9">
      <c r="A443" s="69"/>
      <c r="B443" s="70"/>
      <c r="C443" s="70"/>
      <c r="D443" s="70"/>
      <c r="I443" s="52"/>
    </row>
    <row r="444" spans="1:9">
      <c r="A444" s="69"/>
      <c r="B444" s="70"/>
      <c r="C444" s="70"/>
      <c r="D444" s="70"/>
      <c r="I444" s="52"/>
    </row>
    <row r="445" spans="1:9">
      <c r="A445" s="69"/>
      <c r="B445" s="70"/>
      <c r="C445" s="70"/>
      <c r="D445" s="70"/>
      <c r="I445" s="52"/>
    </row>
    <row r="446" spans="1:9">
      <c r="A446" s="69"/>
      <c r="B446" s="70"/>
      <c r="C446" s="70"/>
      <c r="D446" s="70"/>
      <c r="I446" s="52"/>
    </row>
    <row r="447" spans="1:9">
      <c r="A447" s="69"/>
      <c r="B447" s="70"/>
      <c r="C447" s="70"/>
      <c r="D447" s="70"/>
      <c r="I447" s="52"/>
    </row>
    <row r="448" spans="1:9">
      <c r="A448" s="69"/>
      <c r="B448" s="70"/>
      <c r="C448" s="70"/>
      <c r="D448" s="70"/>
      <c r="I448" s="52"/>
    </row>
    <row r="449" spans="1:9">
      <c r="A449" s="69"/>
      <c r="B449" s="70"/>
      <c r="C449" s="70"/>
      <c r="D449" s="70"/>
      <c r="I449" s="52"/>
    </row>
    <row r="450" spans="1:9">
      <c r="A450" s="69"/>
      <c r="B450" s="70"/>
      <c r="C450" s="70"/>
      <c r="D450" s="70"/>
      <c r="I450" s="52"/>
    </row>
    <row r="451" spans="1:9">
      <c r="A451" s="69"/>
      <c r="B451" s="70"/>
      <c r="C451" s="70"/>
      <c r="D451" s="70"/>
      <c r="I451" s="52"/>
    </row>
    <row r="452" spans="1:9">
      <c r="A452" s="69"/>
      <c r="B452" s="70"/>
      <c r="C452" s="70"/>
      <c r="D452" s="70"/>
      <c r="I452" s="52"/>
    </row>
    <row r="453" spans="1:9">
      <c r="A453" s="69"/>
      <c r="B453" s="70"/>
      <c r="C453" s="70"/>
      <c r="D453" s="70"/>
      <c r="I453" s="52"/>
    </row>
    <row r="454" spans="1:9">
      <c r="A454" s="69"/>
      <c r="B454" s="70"/>
      <c r="C454" s="70"/>
      <c r="D454" s="70"/>
      <c r="I454" s="52"/>
    </row>
    <row r="455" spans="1:9">
      <c r="A455" s="69"/>
      <c r="B455" s="70"/>
      <c r="C455" s="70"/>
      <c r="D455" s="70"/>
      <c r="I455" s="52"/>
    </row>
    <row r="456" spans="1:9">
      <c r="A456" s="69"/>
      <c r="B456" s="70"/>
      <c r="C456" s="70"/>
      <c r="D456" s="70"/>
      <c r="I456" s="52"/>
    </row>
    <row r="457" spans="1:9">
      <c r="A457" s="69"/>
      <c r="B457" s="70"/>
      <c r="C457" s="70"/>
      <c r="D457" s="70"/>
      <c r="I457" s="52"/>
    </row>
    <row r="458" spans="1:9">
      <c r="A458" s="69"/>
      <c r="B458" s="70"/>
      <c r="C458" s="70"/>
      <c r="D458" s="70"/>
      <c r="I458" s="52"/>
    </row>
    <row r="459" spans="1:9">
      <c r="A459" s="69"/>
      <c r="B459" s="70"/>
      <c r="C459" s="70"/>
      <c r="D459" s="70"/>
      <c r="I459" s="52"/>
    </row>
    <row r="460" spans="1:9">
      <c r="A460" s="69"/>
      <c r="B460" s="70"/>
      <c r="C460" s="70"/>
      <c r="D460" s="70"/>
      <c r="I460" s="52"/>
    </row>
    <row r="461" spans="1:9">
      <c r="A461" s="69"/>
      <c r="B461" s="70"/>
      <c r="C461" s="70"/>
      <c r="D461" s="70"/>
      <c r="I461" s="52"/>
    </row>
    <row r="462" spans="1:9">
      <c r="A462" s="69"/>
      <c r="B462" s="70"/>
      <c r="C462" s="70"/>
      <c r="D462" s="70"/>
      <c r="I462" s="52"/>
    </row>
    <row r="463" spans="1:9">
      <c r="A463" s="69"/>
      <c r="B463" s="70"/>
      <c r="C463" s="70"/>
      <c r="D463" s="70"/>
      <c r="I463" s="52"/>
    </row>
    <row r="464" spans="1:9">
      <c r="A464" s="69"/>
      <c r="B464" s="70"/>
      <c r="C464" s="70"/>
      <c r="D464" s="70"/>
      <c r="I464" s="52"/>
    </row>
    <row r="465" spans="1:9">
      <c r="A465" s="69"/>
      <c r="B465" s="70"/>
      <c r="C465" s="70"/>
      <c r="D465" s="70"/>
      <c r="I465" s="52"/>
    </row>
    <row r="466" spans="1:9">
      <c r="A466" s="69"/>
      <c r="B466" s="70"/>
      <c r="C466" s="70"/>
      <c r="D466" s="70"/>
      <c r="I466" s="52"/>
    </row>
    <row r="467" spans="1:9">
      <c r="A467" s="69"/>
      <c r="B467" s="70"/>
      <c r="C467" s="70"/>
      <c r="D467" s="70"/>
      <c r="I467" s="52"/>
    </row>
    <row r="468" spans="1:9">
      <c r="A468" s="69"/>
      <c r="B468" s="70"/>
      <c r="C468" s="70"/>
      <c r="D468" s="70"/>
      <c r="I468" s="52"/>
    </row>
    <row r="469" spans="1:9">
      <c r="A469" s="69"/>
      <c r="B469" s="70"/>
      <c r="C469" s="70"/>
      <c r="D469" s="70"/>
      <c r="I469" s="52"/>
    </row>
    <row r="470" spans="1:9">
      <c r="A470" s="69"/>
      <c r="B470" s="70"/>
      <c r="C470" s="70"/>
      <c r="D470" s="70"/>
      <c r="I470" s="52"/>
    </row>
    <row r="471" spans="1:9">
      <c r="A471" s="69"/>
      <c r="B471" s="70"/>
      <c r="C471" s="70"/>
      <c r="D471" s="70"/>
      <c r="I471" s="52"/>
    </row>
    <row r="472" spans="1:9">
      <c r="A472" s="69"/>
      <c r="B472" s="70"/>
      <c r="C472" s="70"/>
      <c r="D472" s="70"/>
      <c r="I472" s="52"/>
    </row>
    <row r="473" spans="1:9">
      <c r="A473" s="69"/>
      <c r="B473" s="70"/>
      <c r="C473" s="70"/>
      <c r="D473" s="70"/>
      <c r="I473" s="52"/>
    </row>
    <row r="474" spans="1:9">
      <c r="A474" s="69"/>
      <c r="B474" s="70"/>
      <c r="C474" s="70"/>
      <c r="D474" s="70"/>
      <c r="I474" s="52"/>
    </row>
    <row r="475" spans="1:9">
      <c r="A475" s="69"/>
      <c r="B475" s="70"/>
      <c r="C475" s="70"/>
      <c r="D475" s="70"/>
      <c r="I475" s="52"/>
    </row>
    <row r="476" spans="1:9">
      <c r="A476" s="69"/>
      <c r="B476" s="70"/>
      <c r="C476" s="70"/>
      <c r="D476" s="70"/>
      <c r="I476" s="52"/>
    </row>
    <row r="477" spans="1:9">
      <c r="A477" s="69"/>
      <c r="B477" s="70"/>
      <c r="C477" s="70"/>
      <c r="D477" s="70"/>
      <c r="I477" s="52"/>
    </row>
    <row r="478" spans="1:9">
      <c r="A478" s="69"/>
      <c r="B478" s="70"/>
      <c r="C478" s="70"/>
      <c r="D478" s="70"/>
      <c r="I478" s="52"/>
    </row>
    <row r="479" spans="1:9">
      <c r="A479" s="69"/>
      <c r="B479" s="70"/>
      <c r="C479" s="70"/>
      <c r="D479" s="70"/>
      <c r="I479" s="52"/>
    </row>
    <row r="480" spans="1:9">
      <c r="A480" s="69"/>
      <c r="B480" s="70"/>
      <c r="C480" s="70"/>
      <c r="D480" s="70"/>
      <c r="I480" s="52"/>
    </row>
    <row r="481" spans="1:9">
      <c r="A481" s="69"/>
      <c r="B481" s="70"/>
      <c r="C481" s="70"/>
      <c r="D481" s="70"/>
      <c r="I481" s="52"/>
    </row>
    <row r="482" spans="1:9">
      <c r="A482" s="69"/>
      <c r="B482" s="70"/>
      <c r="C482" s="70"/>
      <c r="D482" s="70"/>
      <c r="I482" s="52"/>
    </row>
    <row r="483" spans="1:9">
      <c r="A483" s="69"/>
      <c r="B483" s="70"/>
      <c r="C483" s="70"/>
      <c r="D483" s="70"/>
      <c r="I483" s="52"/>
    </row>
    <row r="484" spans="1:9">
      <c r="A484" s="69"/>
      <c r="B484" s="70"/>
      <c r="C484" s="70"/>
      <c r="D484" s="70"/>
      <c r="I484" s="52"/>
    </row>
    <row r="485" spans="1:9">
      <c r="A485" s="69"/>
      <c r="B485" s="70"/>
      <c r="C485" s="70"/>
      <c r="D485" s="70"/>
      <c r="I485" s="52"/>
    </row>
    <row r="486" spans="1:9">
      <c r="A486" s="69"/>
      <c r="B486" s="70"/>
      <c r="C486" s="70"/>
      <c r="D486" s="70"/>
      <c r="I486" s="52"/>
    </row>
    <row r="487" spans="1:9">
      <c r="A487" s="69"/>
      <c r="B487" s="70"/>
      <c r="C487" s="70"/>
      <c r="D487" s="70"/>
      <c r="I487" s="52"/>
    </row>
    <row r="488" spans="1:9">
      <c r="A488" s="69"/>
      <c r="B488" s="70"/>
      <c r="C488" s="70"/>
      <c r="D488" s="70"/>
      <c r="I488" s="52"/>
    </row>
    <row r="489" spans="1:9">
      <c r="A489" s="69"/>
      <c r="B489" s="70"/>
      <c r="C489" s="70"/>
      <c r="D489" s="70"/>
      <c r="I489" s="52"/>
    </row>
    <row r="490" spans="1:9">
      <c r="A490" s="69"/>
      <c r="B490" s="70"/>
      <c r="C490" s="70"/>
      <c r="D490" s="70"/>
      <c r="I490" s="52"/>
    </row>
    <row r="491" spans="1:9">
      <c r="A491" s="69"/>
      <c r="B491" s="70"/>
      <c r="C491" s="70"/>
      <c r="D491" s="70"/>
      <c r="I491" s="52"/>
    </row>
    <row r="492" spans="1:9">
      <c r="A492" s="69"/>
      <c r="B492" s="70"/>
      <c r="C492" s="70"/>
      <c r="D492" s="70"/>
      <c r="I492" s="52"/>
    </row>
    <row r="493" spans="1:9">
      <c r="A493" s="69"/>
      <c r="B493" s="70"/>
      <c r="C493" s="70"/>
      <c r="D493" s="70"/>
      <c r="I493" s="52"/>
    </row>
    <row r="494" spans="1:9">
      <c r="A494" s="69"/>
      <c r="B494" s="70"/>
      <c r="C494" s="70"/>
      <c r="D494" s="70"/>
      <c r="I494" s="52"/>
    </row>
    <row r="495" spans="1:9">
      <c r="A495" s="69"/>
      <c r="B495" s="70"/>
      <c r="C495" s="70"/>
      <c r="D495" s="70"/>
      <c r="I495" s="52"/>
    </row>
    <row r="496" spans="1:9">
      <c r="A496" s="69"/>
      <c r="B496" s="70"/>
      <c r="C496" s="70"/>
      <c r="D496" s="70"/>
      <c r="I496" s="52"/>
    </row>
    <row r="497" spans="1:9">
      <c r="A497" s="69"/>
      <c r="B497" s="70"/>
      <c r="C497" s="70"/>
      <c r="D497" s="70"/>
      <c r="I497" s="52"/>
    </row>
    <row r="498" spans="1:9">
      <c r="A498" s="69"/>
      <c r="B498" s="70"/>
      <c r="C498" s="70"/>
      <c r="D498" s="70"/>
      <c r="I498" s="52"/>
    </row>
    <row r="499" spans="1:9">
      <c r="A499" s="69"/>
      <c r="B499" s="70"/>
      <c r="C499" s="70"/>
      <c r="D499" s="70"/>
      <c r="I499" s="52"/>
    </row>
    <row r="500" spans="1:9">
      <c r="A500" s="69"/>
      <c r="B500" s="70"/>
      <c r="C500" s="70"/>
      <c r="D500" s="70"/>
      <c r="I500" s="52"/>
    </row>
    <row r="501" spans="1:9">
      <c r="A501" s="69"/>
      <c r="B501" s="70"/>
      <c r="C501" s="70"/>
      <c r="D501" s="70"/>
      <c r="I501" s="52"/>
    </row>
    <row r="502" spans="1:9">
      <c r="A502" s="69"/>
      <c r="B502" s="70"/>
      <c r="C502" s="70"/>
      <c r="D502" s="70"/>
      <c r="I502" s="52"/>
    </row>
    <row r="503" spans="1:9">
      <c r="A503" s="69"/>
      <c r="B503" s="70"/>
      <c r="C503" s="70"/>
      <c r="D503" s="70"/>
      <c r="I503" s="52"/>
    </row>
    <row r="504" spans="1:9">
      <c r="A504" s="69"/>
      <c r="B504" s="70"/>
      <c r="C504" s="70"/>
      <c r="D504" s="70"/>
      <c r="I504" s="52"/>
    </row>
    <row r="505" spans="1:9">
      <c r="A505" s="69"/>
      <c r="B505" s="70"/>
      <c r="C505" s="70"/>
      <c r="D505" s="70"/>
      <c r="I505" s="52"/>
    </row>
    <row r="506" spans="1:9">
      <c r="A506" s="69"/>
      <c r="B506" s="70"/>
      <c r="C506" s="70"/>
      <c r="D506" s="70"/>
      <c r="I506" s="52"/>
    </row>
    <row r="507" spans="1:9">
      <c r="A507" s="69"/>
      <c r="B507" s="70"/>
      <c r="C507" s="70"/>
      <c r="D507" s="70"/>
      <c r="I507" s="52"/>
    </row>
    <row r="508" spans="1:9">
      <c r="A508" s="69"/>
      <c r="B508" s="70"/>
      <c r="C508" s="70"/>
      <c r="D508" s="70"/>
      <c r="I508" s="52"/>
    </row>
    <row r="509" spans="1:9">
      <c r="A509" s="69"/>
      <c r="B509" s="70"/>
      <c r="C509" s="70"/>
      <c r="D509" s="70"/>
      <c r="I509" s="52"/>
    </row>
    <row r="510" spans="1:9">
      <c r="A510" s="69"/>
      <c r="B510" s="70"/>
      <c r="C510" s="70"/>
      <c r="D510" s="70"/>
      <c r="I510" s="52"/>
    </row>
    <row r="511" spans="1:9">
      <c r="A511" s="69"/>
      <c r="B511" s="70"/>
      <c r="C511" s="70"/>
      <c r="D511" s="70"/>
      <c r="I511" s="52"/>
    </row>
    <row r="512" spans="1:9">
      <c r="A512" s="69"/>
      <c r="B512" s="70"/>
      <c r="C512" s="70"/>
      <c r="D512" s="70"/>
      <c r="I512" s="52"/>
    </row>
    <row r="513" spans="1:9">
      <c r="A513" s="69"/>
      <c r="B513" s="70"/>
      <c r="C513" s="70"/>
      <c r="D513" s="70"/>
      <c r="I513" s="52"/>
    </row>
    <row r="514" spans="1:9">
      <c r="A514" s="69"/>
      <c r="B514" s="70"/>
      <c r="C514" s="70"/>
      <c r="D514" s="70"/>
      <c r="I514" s="52"/>
    </row>
    <row r="515" spans="1:9">
      <c r="A515" s="69"/>
      <c r="B515" s="70"/>
      <c r="C515" s="70"/>
      <c r="D515" s="70"/>
      <c r="I515" s="52"/>
    </row>
    <row r="516" spans="1:9">
      <c r="A516" s="69"/>
      <c r="B516" s="70"/>
      <c r="C516" s="70"/>
      <c r="D516" s="70"/>
      <c r="I516" s="52"/>
    </row>
    <row r="517" spans="1:9">
      <c r="A517" s="69"/>
      <c r="B517" s="70"/>
      <c r="C517" s="70"/>
      <c r="D517" s="70"/>
      <c r="I517" s="52"/>
    </row>
    <row r="518" spans="1:9">
      <c r="A518" s="69"/>
      <c r="B518" s="70"/>
      <c r="C518" s="70"/>
      <c r="D518" s="70"/>
      <c r="I518" s="52"/>
    </row>
    <row r="519" spans="1:9">
      <c r="A519" s="69"/>
      <c r="B519" s="70"/>
      <c r="C519" s="70"/>
      <c r="D519" s="70"/>
      <c r="I519" s="52"/>
    </row>
    <row r="520" spans="1:9">
      <c r="A520" s="69"/>
      <c r="B520" s="70"/>
      <c r="C520" s="70"/>
      <c r="D520" s="70"/>
      <c r="I520" s="52"/>
    </row>
    <row r="521" spans="1:9">
      <c r="A521" s="69"/>
      <c r="B521" s="70"/>
      <c r="C521" s="70"/>
      <c r="D521" s="70"/>
      <c r="I521" s="52"/>
    </row>
    <row r="522" spans="1:9">
      <c r="A522" s="69"/>
      <c r="B522" s="70"/>
      <c r="C522" s="70"/>
      <c r="D522" s="70"/>
      <c r="I522" s="52"/>
    </row>
    <row r="523" spans="1:9">
      <c r="A523" s="69"/>
      <c r="B523" s="70"/>
      <c r="C523" s="70"/>
      <c r="D523" s="70"/>
      <c r="I523" s="52"/>
    </row>
    <row r="524" spans="1:9">
      <c r="A524" s="69"/>
      <c r="B524" s="70"/>
      <c r="C524" s="70"/>
      <c r="D524" s="70"/>
      <c r="I524" s="52"/>
    </row>
    <row r="525" spans="1:9">
      <c r="A525" s="69"/>
      <c r="B525" s="70"/>
      <c r="C525" s="70"/>
      <c r="D525" s="70"/>
      <c r="I525" s="52"/>
    </row>
    <row r="526" spans="1:9">
      <c r="A526" s="69"/>
      <c r="B526" s="70"/>
      <c r="C526" s="70"/>
      <c r="D526" s="70"/>
      <c r="I526" s="52"/>
    </row>
    <row r="527" spans="1:9">
      <c r="A527" s="69"/>
      <c r="B527" s="70"/>
      <c r="C527" s="70"/>
      <c r="D527" s="70"/>
      <c r="I527" s="52"/>
    </row>
    <row r="528" spans="1:9">
      <c r="A528" s="69"/>
      <c r="B528" s="70"/>
      <c r="C528" s="70"/>
      <c r="D528" s="70"/>
      <c r="I528" s="52"/>
    </row>
    <row r="529" spans="1:9">
      <c r="A529" s="69"/>
      <c r="B529" s="70"/>
      <c r="C529" s="70"/>
      <c r="D529" s="70"/>
      <c r="I529" s="52"/>
    </row>
    <row r="530" spans="1:9">
      <c r="A530" s="69"/>
      <c r="B530" s="70"/>
      <c r="C530" s="70"/>
      <c r="D530" s="70"/>
      <c r="I530" s="52"/>
    </row>
    <row r="531" spans="1:9">
      <c r="A531" s="69"/>
      <c r="B531" s="70"/>
      <c r="C531" s="70"/>
      <c r="D531" s="70"/>
      <c r="I531" s="52"/>
    </row>
    <row r="532" spans="1:9">
      <c r="A532" s="69"/>
      <c r="B532" s="70"/>
      <c r="C532" s="70"/>
      <c r="D532" s="70"/>
      <c r="I532" s="52"/>
    </row>
    <row r="533" spans="1:9">
      <c r="A533" s="69"/>
      <c r="B533" s="70"/>
      <c r="C533" s="70"/>
      <c r="D533" s="70"/>
      <c r="I533" s="52"/>
    </row>
    <row r="534" spans="1:9">
      <c r="A534" s="69"/>
      <c r="B534" s="70"/>
      <c r="C534" s="70"/>
      <c r="D534" s="70"/>
      <c r="I534" s="52"/>
    </row>
    <row r="535" spans="1:9">
      <c r="A535" s="69"/>
      <c r="B535" s="70"/>
      <c r="C535" s="70"/>
      <c r="D535" s="70"/>
      <c r="I535" s="52"/>
    </row>
    <row r="536" spans="1:9">
      <c r="A536" s="69"/>
      <c r="B536" s="70"/>
      <c r="C536" s="70"/>
      <c r="D536" s="70"/>
      <c r="I536" s="52"/>
    </row>
    <row r="537" spans="1:9">
      <c r="A537" s="69"/>
      <c r="B537" s="70"/>
      <c r="C537" s="70"/>
      <c r="D537" s="70"/>
      <c r="I537" s="52"/>
    </row>
    <row r="538" spans="1:9">
      <c r="A538" s="69"/>
      <c r="B538" s="70"/>
      <c r="C538" s="70"/>
      <c r="D538" s="70"/>
      <c r="I538" s="52"/>
    </row>
    <row r="539" spans="1:9">
      <c r="A539" s="69"/>
      <c r="B539" s="70"/>
      <c r="C539" s="70"/>
      <c r="D539" s="70"/>
      <c r="I539" s="52"/>
    </row>
    <row r="540" spans="1:9">
      <c r="A540" s="69"/>
      <c r="B540" s="70"/>
      <c r="C540" s="70"/>
      <c r="D540" s="70"/>
      <c r="I540" s="52"/>
    </row>
    <row r="541" spans="1:9">
      <c r="A541" s="69"/>
      <c r="B541" s="70"/>
      <c r="C541" s="70"/>
      <c r="D541" s="70"/>
      <c r="I541" s="52"/>
    </row>
    <row r="542" spans="1:9">
      <c r="A542" s="69"/>
      <c r="B542" s="70"/>
      <c r="C542" s="70"/>
      <c r="D542" s="70"/>
      <c r="I542" s="52"/>
    </row>
    <row r="543" spans="1:9">
      <c r="A543" s="69"/>
      <c r="B543" s="70"/>
      <c r="C543" s="70"/>
      <c r="D543" s="70"/>
      <c r="I543" s="52"/>
    </row>
    <row r="544" spans="1:9">
      <c r="A544" s="69"/>
      <c r="B544" s="70"/>
      <c r="C544" s="70"/>
      <c r="D544" s="70"/>
      <c r="I544" s="52"/>
    </row>
    <row r="545" spans="1:9">
      <c r="A545" s="69"/>
      <c r="B545" s="70"/>
      <c r="C545" s="70"/>
      <c r="D545" s="70"/>
      <c r="I545" s="52"/>
    </row>
    <row r="546" spans="1:9">
      <c r="A546" s="69"/>
      <c r="B546" s="70"/>
      <c r="C546" s="70"/>
      <c r="D546" s="70"/>
      <c r="I546" s="52"/>
    </row>
    <row r="547" spans="1:9">
      <c r="A547" s="69"/>
      <c r="B547" s="70"/>
      <c r="C547" s="70"/>
      <c r="D547" s="70"/>
      <c r="I547" s="52"/>
    </row>
    <row r="548" spans="1:9">
      <c r="A548" s="69"/>
      <c r="B548" s="70"/>
      <c r="C548" s="70"/>
      <c r="D548" s="70"/>
      <c r="I548" s="52"/>
    </row>
    <row r="549" spans="1:9">
      <c r="A549" s="69"/>
      <c r="B549" s="70"/>
      <c r="C549" s="70"/>
      <c r="D549" s="70"/>
      <c r="I549" s="52"/>
    </row>
    <row r="550" spans="1:9">
      <c r="A550" s="69"/>
      <c r="B550" s="70"/>
      <c r="C550" s="70"/>
      <c r="D550" s="70"/>
      <c r="I550" s="52"/>
    </row>
    <row r="551" spans="1:9">
      <c r="A551" s="69"/>
      <c r="B551" s="70"/>
      <c r="C551" s="70"/>
      <c r="D551" s="70"/>
      <c r="I551" s="52"/>
    </row>
    <row r="552" spans="1:9">
      <c r="A552" s="69"/>
      <c r="B552" s="70"/>
      <c r="C552" s="70"/>
      <c r="D552" s="70"/>
      <c r="I552" s="52"/>
    </row>
    <row r="553" spans="1:9">
      <c r="A553" s="69"/>
      <c r="B553" s="70"/>
      <c r="C553" s="70"/>
      <c r="D553" s="70"/>
      <c r="I553" s="52"/>
    </row>
    <row r="554" spans="1:9">
      <c r="A554" s="69"/>
      <c r="B554" s="70"/>
      <c r="C554" s="70"/>
      <c r="D554" s="70"/>
      <c r="I554" s="52"/>
    </row>
    <row r="555" spans="1:9">
      <c r="A555" s="69"/>
      <c r="B555" s="70"/>
      <c r="C555" s="70"/>
      <c r="D555" s="70"/>
      <c r="I555" s="52"/>
    </row>
    <row r="556" spans="1:9">
      <c r="A556" s="69"/>
      <c r="B556" s="70"/>
      <c r="C556" s="70"/>
      <c r="D556" s="70"/>
      <c r="I556" s="52"/>
    </row>
    <row r="557" spans="1:9">
      <c r="A557" s="69"/>
      <c r="B557" s="70"/>
      <c r="C557" s="70"/>
      <c r="D557" s="70"/>
      <c r="I557" s="52"/>
    </row>
    <row r="558" spans="1:9">
      <c r="A558" s="69"/>
      <c r="B558" s="70"/>
      <c r="C558" s="70"/>
      <c r="D558" s="70"/>
      <c r="I558" s="52"/>
    </row>
    <row r="559" spans="1:9">
      <c r="A559" s="69"/>
      <c r="B559" s="70"/>
      <c r="C559" s="70"/>
      <c r="D559" s="70"/>
      <c r="I559" s="52"/>
    </row>
    <row r="560" spans="1:9">
      <c r="A560" s="69"/>
      <c r="B560" s="70"/>
      <c r="C560" s="70"/>
      <c r="D560" s="70"/>
      <c r="I560" s="52"/>
    </row>
    <row r="561" spans="1:9">
      <c r="A561" s="69"/>
      <c r="B561" s="70"/>
      <c r="C561" s="70"/>
      <c r="D561" s="70"/>
      <c r="I561" s="52"/>
    </row>
    <row r="562" spans="1:9">
      <c r="A562" s="69"/>
      <c r="B562" s="70"/>
      <c r="C562" s="70"/>
      <c r="D562" s="70"/>
      <c r="I562" s="52"/>
    </row>
    <row r="563" spans="1:9">
      <c r="A563" s="69"/>
      <c r="B563" s="70"/>
      <c r="C563" s="70"/>
      <c r="D563" s="70"/>
      <c r="I563" s="52"/>
    </row>
    <row r="564" spans="1:9">
      <c r="A564" s="69"/>
      <c r="B564" s="70"/>
      <c r="C564" s="70"/>
      <c r="D564" s="70"/>
      <c r="I564" s="52"/>
    </row>
    <row r="565" spans="1:9">
      <c r="A565" s="69"/>
      <c r="B565" s="70"/>
      <c r="C565" s="70"/>
      <c r="D565" s="70"/>
      <c r="I565" s="52"/>
    </row>
    <row r="566" spans="1:9">
      <c r="A566" s="69"/>
      <c r="B566" s="70"/>
      <c r="C566" s="70"/>
      <c r="D566" s="70"/>
      <c r="I566" s="52"/>
    </row>
    <row r="567" spans="1:9">
      <c r="A567" s="69"/>
      <c r="B567" s="70"/>
      <c r="C567" s="70"/>
      <c r="D567" s="70"/>
      <c r="I567" s="52"/>
    </row>
    <row r="568" spans="1:9">
      <c r="A568" s="69"/>
      <c r="B568" s="70"/>
      <c r="C568" s="70"/>
      <c r="D568" s="70"/>
      <c r="I568" s="52"/>
    </row>
    <row r="569" spans="1:9">
      <c r="A569" s="69"/>
      <c r="B569" s="70"/>
      <c r="C569" s="70"/>
      <c r="D569" s="70"/>
      <c r="I569" s="52"/>
    </row>
    <row r="570" spans="1:9">
      <c r="A570" s="69"/>
      <c r="B570" s="70"/>
      <c r="C570" s="70"/>
      <c r="D570" s="70"/>
      <c r="I570" s="52"/>
    </row>
    <row r="571" spans="1:9">
      <c r="A571" s="69"/>
      <c r="B571" s="70"/>
      <c r="C571" s="70"/>
      <c r="D571" s="70"/>
      <c r="I571" s="52"/>
    </row>
    <row r="572" spans="1:9">
      <c r="A572" s="69"/>
      <c r="B572" s="70"/>
      <c r="C572" s="70"/>
      <c r="D572" s="70"/>
      <c r="I572" s="52"/>
    </row>
    <row r="573" spans="1:9">
      <c r="A573" s="69"/>
      <c r="B573" s="70"/>
      <c r="C573" s="70"/>
      <c r="D573" s="70"/>
      <c r="I573" s="52"/>
    </row>
    <row r="574" spans="1:9">
      <c r="A574" s="69"/>
      <c r="B574" s="70"/>
      <c r="C574" s="70"/>
      <c r="D574" s="70"/>
      <c r="I574" s="52"/>
    </row>
    <row r="575" spans="1:9">
      <c r="A575" s="69"/>
      <c r="B575" s="70"/>
      <c r="C575" s="70"/>
      <c r="D575" s="70"/>
      <c r="I575" s="52"/>
    </row>
    <row r="576" spans="1:9">
      <c r="A576" s="69"/>
      <c r="B576" s="70"/>
      <c r="C576" s="70"/>
      <c r="D576" s="70"/>
      <c r="I576" s="52"/>
    </row>
    <row r="577" spans="1:9">
      <c r="A577" s="69"/>
      <c r="B577" s="70"/>
      <c r="C577" s="70"/>
      <c r="D577" s="70"/>
      <c r="I577" s="52"/>
    </row>
    <row r="578" spans="1:9">
      <c r="A578" s="69"/>
      <c r="B578" s="70"/>
      <c r="C578" s="70"/>
      <c r="D578" s="70"/>
      <c r="I578" s="52"/>
    </row>
    <row r="579" spans="1:9">
      <c r="A579" s="69"/>
      <c r="B579" s="70"/>
      <c r="C579" s="70"/>
      <c r="D579" s="70"/>
      <c r="I579" s="52"/>
    </row>
    <row r="580" spans="1:9">
      <c r="A580" s="69"/>
      <c r="B580" s="70"/>
      <c r="C580" s="70"/>
      <c r="D580" s="70"/>
      <c r="I580" s="52"/>
    </row>
    <row r="581" spans="1:9">
      <c r="A581" s="69"/>
      <c r="B581" s="70"/>
      <c r="C581" s="70"/>
      <c r="D581" s="70"/>
      <c r="I581" s="52"/>
    </row>
    <row r="582" spans="1:9">
      <c r="A582" s="69"/>
      <c r="B582" s="70"/>
      <c r="C582" s="70"/>
      <c r="D582" s="70"/>
      <c r="I582" s="52"/>
    </row>
    <row r="583" spans="1:9">
      <c r="A583" s="69"/>
      <c r="B583" s="70"/>
      <c r="C583" s="70"/>
      <c r="D583" s="70"/>
      <c r="I583" s="52"/>
    </row>
    <row r="584" spans="1:9">
      <c r="A584" s="69"/>
      <c r="B584" s="70"/>
      <c r="C584" s="70"/>
      <c r="D584" s="70"/>
      <c r="I584" s="52"/>
    </row>
    <row r="585" spans="1:9">
      <c r="A585" s="69"/>
      <c r="B585" s="70"/>
      <c r="C585" s="70"/>
      <c r="D585" s="70"/>
      <c r="I585" s="52"/>
    </row>
    <row r="586" spans="1:9">
      <c r="A586" s="69"/>
      <c r="B586" s="70"/>
      <c r="C586" s="70"/>
      <c r="D586" s="70"/>
      <c r="I586" s="52"/>
    </row>
  </sheetData>
  <sheetProtection algorithmName="SHA-512" hashValue="x1UifZDOzkDeKrgqg/W177uaqgDy3IUwKuQbObUZDLcu4cEFbKutRXtMaBYIogwgE7/pc0vvszY1y65bg6H5UQ==" saltValue="CfUQnbfjhbMSWhpZW2P7PQ==" spinCount="100000" sheet="1" objects="1" scenarios="1"/>
  <autoFilter ref="A46:R417" xr:uid="{04582636-79C8-4305-869F-26F675829737}"/>
  <mergeCells count="15">
    <mergeCell ref="P45:P46"/>
    <mergeCell ref="Q45:R45"/>
    <mergeCell ref="A7:F7"/>
    <mergeCell ref="I45:J45"/>
    <mergeCell ref="K45:K46"/>
    <mergeCell ref="L45:M45"/>
    <mergeCell ref="H45:H46"/>
    <mergeCell ref="G45:G46"/>
    <mergeCell ref="F45:F46"/>
    <mergeCell ref="N45:O45"/>
    <mergeCell ref="A45:A46"/>
    <mergeCell ref="E45:E46"/>
    <mergeCell ref="D45:D46"/>
    <mergeCell ref="C45:C46"/>
    <mergeCell ref="B45:B46"/>
  </mergeCells>
  <phoneticPr fontId="5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55A62-AAE9-48A1-8A17-8CE046BE7D95}">
  <dimension ref="A1:R153"/>
  <sheetViews>
    <sheetView zoomScale="80" zoomScaleNormal="80" workbookViewId="0">
      <selection activeCell="A2" sqref="A2"/>
    </sheetView>
  </sheetViews>
  <sheetFormatPr defaultColWidth="8.6640625" defaultRowHeight="13.2"/>
  <cols>
    <col min="1" max="1" width="8.6640625" style="69"/>
    <col min="2" max="2" width="28.6640625" style="70" customWidth="1"/>
    <col min="3" max="3" width="13.44140625" style="70" customWidth="1"/>
    <col min="4" max="4" width="12.33203125" style="70" customWidth="1"/>
    <col min="5" max="6" width="8.6640625" style="31"/>
    <col min="7" max="7" width="13" style="31" customWidth="1"/>
    <col min="8" max="8" width="13.33203125" style="31" customWidth="1"/>
    <col min="9" max="9" width="14" style="31" customWidth="1"/>
    <col min="10" max="10" width="15.44140625" style="31" customWidth="1"/>
    <col min="11" max="11" width="11.5546875" style="31" customWidth="1"/>
    <col min="12" max="15" width="13.5546875" style="31" customWidth="1"/>
    <col min="16" max="16" width="11.6640625" style="31" customWidth="1"/>
    <col min="17" max="18" width="22.5546875" style="31" customWidth="1"/>
    <col min="19" max="16384" width="8.6640625" style="31"/>
  </cols>
  <sheetData>
    <row r="1" spans="1:6" ht="21">
      <c r="A1" s="29" t="s">
        <v>338</v>
      </c>
      <c r="B1" s="30"/>
      <c r="C1" s="30"/>
      <c r="D1" s="31"/>
      <c r="E1" s="32"/>
    </row>
    <row r="2" spans="1:6" ht="15.6">
      <c r="A2" s="34" t="s">
        <v>1808</v>
      </c>
      <c r="B2" s="30"/>
      <c r="C2" s="30"/>
      <c r="D2" s="31"/>
      <c r="E2" s="32"/>
    </row>
    <row r="3" spans="1:6">
      <c r="A3" s="30"/>
      <c r="B3" s="30"/>
      <c r="C3" s="30"/>
      <c r="D3" s="31"/>
      <c r="E3" s="32"/>
    </row>
    <row r="4" spans="1:6">
      <c r="A4" s="31" t="s">
        <v>340</v>
      </c>
      <c r="B4" s="30"/>
      <c r="C4" s="30"/>
      <c r="D4" s="30"/>
      <c r="F4" s="32"/>
    </row>
    <row r="5" spans="1:6">
      <c r="A5" s="31" t="s">
        <v>341</v>
      </c>
      <c r="B5" s="30"/>
      <c r="C5" s="30"/>
      <c r="D5" s="30"/>
      <c r="F5" s="32"/>
    </row>
    <row r="6" spans="1:6">
      <c r="A6" s="31" t="s">
        <v>342</v>
      </c>
      <c r="B6" s="30"/>
      <c r="C6" s="30"/>
      <c r="D6" s="30"/>
      <c r="F6" s="32"/>
    </row>
    <row r="7" spans="1:6">
      <c r="A7" s="267" t="s">
        <v>343</v>
      </c>
      <c r="B7" s="268"/>
      <c r="C7" s="267"/>
      <c r="D7" s="267"/>
      <c r="E7" s="267"/>
      <c r="F7" s="267"/>
    </row>
    <row r="8" spans="1:6">
      <c r="A8" s="30"/>
      <c r="B8" s="30"/>
      <c r="C8" s="30"/>
      <c r="D8" s="31"/>
      <c r="E8" s="32"/>
    </row>
    <row r="9" spans="1:6" ht="14.4">
      <c r="A9" s="35" t="s">
        <v>344</v>
      </c>
      <c r="B9" s="30"/>
      <c r="C9" s="30"/>
      <c r="D9" s="31"/>
      <c r="E9" s="32"/>
    </row>
    <row r="10" spans="1:6" ht="14.4">
      <c r="A10" s="36" t="s">
        <v>345</v>
      </c>
      <c r="B10" s="30"/>
      <c r="C10" s="30"/>
      <c r="D10" s="31"/>
      <c r="E10" s="32"/>
    </row>
    <row r="11" spans="1:6" ht="14.4">
      <c r="A11" s="31" t="s">
        <v>346</v>
      </c>
      <c r="B11" s="30"/>
      <c r="C11" s="30"/>
      <c r="D11" s="31"/>
      <c r="E11" s="32"/>
    </row>
    <row r="12" spans="1:6" ht="14.4">
      <c r="A12" s="31" t="s">
        <v>347</v>
      </c>
      <c r="B12" s="30"/>
      <c r="C12" s="30"/>
      <c r="D12" s="31"/>
      <c r="E12" s="32"/>
    </row>
    <row r="13" spans="1:6" ht="14.4">
      <c r="A13" s="31" t="s">
        <v>348</v>
      </c>
      <c r="B13" s="30"/>
      <c r="C13" s="30"/>
      <c r="D13" s="31"/>
      <c r="E13" s="32"/>
    </row>
    <row r="14" spans="1:6" ht="14.4">
      <c r="A14" s="31" t="s">
        <v>349</v>
      </c>
      <c r="B14" s="30"/>
      <c r="C14" s="30"/>
      <c r="D14" s="31"/>
      <c r="E14" s="32"/>
    </row>
    <row r="15" spans="1:6" ht="14.4">
      <c r="A15" s="31" t="s">
        <v>350</v>
      </c>
      <c r="B15" s="30"/>
      <c r="C15" s="30"/>
      <c r="D15" s="31"/>
      <c r="E15" s="32"/>
    </row>
    <row r="16" spans="1:6" ht="14.4">
      <c r="A16" s="31" t="s">
        <v>351</v>
      </c>
      <c r="B16" s="30"/>
      <c r="C16" s="30"/>
      <c r="D16" s="31"/>
      <c r="E16" s="32"/>
    </row>
    <row r="17" spans="1:17" ht="14.4">
      <c r="A17" s="31" t="s">
        <v>352</v>
      </c>
      <c r="B17" s="30"/>
      <c r="C17" s="30"/>
      <c r="D17" s="31"/>
      <c r="E17" s="32"/>
    </row>
    <row r="18" spans="1:17" ht="14.4">
      <c r="A18" s="31" t="s">
        <v>353</v>
      </c>
      <c r="B18" s="30"/>
      <c r="C18" s="30"/>
      <c r="D18" s="31"/>
      <c r="E18" s="32"/>
    </row>
    <row r="19" spans="1:17" ht="14.4">
      <c r="A19" s="31" t="s">
        <v>354</v>
      </c>
      <c r="B19" s="30"/>
      <c r="C19" s="30"/>
      <c r="D19" s="31"/>
      <c r="E19" s="32"/>
      <c r="Q19" s="52"/>
    </row>
    <row r="20" spans="1:17">
      <c r="A20" s="30"/>
      <c r="B20" s="30"/>
      <c r="C20" s="30"/>
      <c r="D20" s="31"/>
      <c r="E20" s="32"/>
    </row>
    <row r="21" spans="1:17" ht="14.4">
      <c r="A21" s="36" t="s">
        <v>355</v>
      </c>
      <c r="B21" s="30"/>
      <c r="C21" s="30"/>
      <c r="D21" s="31"/>
      <c r="E21" s="32"/>
    </row>
    <row r="22" spans="1:17" ht="14.4">
      <c r="A22" s="31" t="s">
        <v>356</v>
      </c>
      <c r="B22" s="30"/>
      <c r="C22" s="30"/>
      <c r="D22" s="31"/>
      <c r="E22" s="32"/>
    </row>
    <row r="23" spans="1:17" ht="14.4">
      <c r="A23" s="31" t="s">
        <v>357</v>
      </c>
      <c r="B23" s="30"/>
      <c r="C23" s="30"/>
      <c r="D23" s="31"/>
      <c r="E23" s="32"/>
    </row>
    <row r="24" spans="1:17" ht="14.4">
      <c r="A24" s="31" t="s">
        <v>358</v>
      </c>
      <c r="B24" s="30"/>
      <c r="C24" s="30"/>
      <c r="D24" s="31"/>
      <c r="E24" s="32"/>
    </row>
    <row r="25" spans="1:17" ht="14.4">
      <c r="A25" s="31" t="s">
        <v>359</v>
      </c>
      <c r="B25" s="30"/>
      <c r="C25" s="30"/>
      <c r="D25" s="31"/>
      <c r="E25" s="32"/>
    </row>
    <row r="26" spans="1:17" ht="14.4">
      <c r="A26" s="31" t="s">
        <v>360</v>
      </c>
      <c r="B26" s="30"/>
      <c r="C26" s="30"/>
      <c r="D26" s="31"/>
      <c r="E26" s="32"/>
    </row>
    <row r="27" spans="1:17" ht="14.4">
      <c r="A27" s="37" t="s">
        <v>361</v>
      </c>
      <c r="B27" s="30"/>
      <c r="C27" s="30"/>
      <c r="D27" s="31"/>
      <c r="E27" s="32"/>
    </row>
    <row r="28" spans="1:17" ht="14.4">
      <c r="A28" s="31" t="s">
        <v>362</v>
      </c>
      <c r="B28" s="30"/>
      <c r="C28" s="30"/>
      <c r="D28" s="31"/>
      <c r="E28" s="32"/>
    </row>
    <row r="29" spans="1:17" ht="14.4">
      <c r="A29" s="31" t="s">
        <v>363</v>
      </c>
      <c r="B29" s="30"/>
      <c r="C29" s="30"/>
      <c r="D29" s="31"/>
      <c r="E29" s="32"/>
    </row>
    <row r="30" spans="1:17">
      <c r="A30" s="30"/>
      <c r="B30" s="30"/>
      <c r="C30" s="30"/>
      <c r="D30" s="31"/>
      <c r="E30" s="32"/>
    </row>
    <row r="31" spans="1:17" ht="14.4">
      <c r="A31" s="36" t="s">
        <v>364</v>
      </c>
      <c r="B31" s="30"/>
      <c r="C31" s="30"/>
      <c r="D31" s="31"/>
      <c r="E31" s="32"/>
    </row>
    <row r="32" spans="1:17" ht="14.4">
      <c r="A32" s="37" t="s">
        <v>365</v>
      </c>
      <c r="B32" s="30"/>
      <c r="C32" s="30"/>
      <c r="D32" s="31"/>
      <c r="E32" s="32"/>
    </row>
    <row r="33" spans="1:18" ht="14.4">
      <c r="A33" s="37" t="s">
        <v>366</v>
      </c>
      <c r="B33" s="30"/>
      <c r="C33" s="30"/>
      <c r="D33" s="31"/>
      <c r="E33" s="32"/>
    </row>
    <row r="34" spans="1:18" ht="14.4">
      <c r="A34" s="37" t="s">
        <v>367</v>
      </c>
      <c r="B34" s="30"/>
      <c r="C34" s="30"/>
      <c r="D34" s="31"/>
      <c r="E34" s="32"/>
    </row>
    <row r="35" spans="1:18" ht="14.4">
      <c r="A35" s="37" t="s">
        <v>368</v>
      </c>
      <c r="B35" s="30"/>
      <c r="C35" s="30"/>
      <c r="D35" s="31"/>
      <c r="E35" s="32"/>
    </row>
    <row r="36" spans="1:18" ht="14.4">
      <c r="A36" s="37"/>
      <c r="B36" s="30"/>
      <c r="C36" s="30"/>
      <c r="D36" s="31"/>
      <c r="E36" s="32"/>
    </row>
    <row r="37" spans="1:18" ht="14.4">
      <c r="A37" s="38" t="s">
        <v>369</v>
      </c>
      <c r="B37" s="30"/>
      <c r="C37" s="30"/>
      <c r="D37" s="31"/>
      <c r="E37" s="32"/>
    </row>
    <row r="38" spans="1:18" ht="14.4">
      <c r="A38" s="191" t="s">
        <v>370</v>
      </c>
      <c r="B38" s="30"/>
      <c r="C38" s="30"/>
      <c r="D38" s="31"/>
      <c r="E38" s="32"/>
    </row>
    <row r="39" spans="1:18" ht="14.4">
      <c r="A39" s="31" t="s">
        <v>371</v>
      </c>
      <c r="B39" s="30"/>
      <c r="C39" s="30"/>
      <c r="D39" s="31"/>
      <c r="E39" s="32"/>
    </row>
    <row r="40" spans="1:18" ht="14.4">
      <c r="A40" s="191" t="s">
        <v>372</v>
      </c>
      <c r="B40" s="30"/>
      <c r="C40" s="30"/>
      <c r="D40" s="31"/>
      <c r="E40" s="32"/>
    </row>
    <row r="41" spans="1:18" ht="14.4">
      <c r="A41" s="37"/>
      <c r="B41" s="30"/>
      <c r="C41" s="30"/>
      <c r="D41" s="31"/>
      <c r="E41" s="32"/>
    </row>
    <row r="42" spans="1:18" ht="14.4">
      <c r="A42" s="37"/>
      <c r="B42" s="30"/>
      <c r="C42" s="30"/>
      <c r="D42" s="31"/>
      <c r="E42" s="32"/>
    </row>
    <row r="43" spans="1:18" ht="18">
      <c r="A43" s="40"/>
      <c r="B43" s="41"/>
      <c r="C43" s="41"/>
      <c r="D43" s="42"/>
      <c r="E43" s="43"/>
    </row>
    <row r="45" spans="1:18" ht="45" customHeight="1">
      <c r="A45" s="269" t="s">
        <v>4</v>
      </c>
      <c r="B45" s="265" t="s">
        <v>5</v>
      </c>
      <c r="C45" s="265" t="s">
        <v>6</v>
      </c>
      <c r="D45" s="265" t="s">
        <v>7</v>
      </c>
      <c r="E45" s="265" t="s">
        <v>8</v>
      </c>
      <c r="F45" s="265" t="s">
        <v>9</v>
      </c>
      <c r="G45" s="265" t="s">
        <v>10</v>
      </c>
      <c r="H45" s="265" t="s">
        <v>11</v>
      </c>
      <c r="I45" s="260" t="s">
        <v>34</v>
      </c>
      <c r="J45" s="261"/>
      <c r="K45" s="262" t="s">
        <v>389</v>
      </c>
      <c r="L45" s="260" t="s">
        <v>36</v>
      </c>
      <c r="M45" s="261"/>
      <c r="N45" s="260" t="s">
        <v>37</v>
      </c>
      <c r="O45" s="261"/>
      <c r="P45" s="256" t="s">
        <v>16</v>
      </c>
      <c r="Q45" s="260" t="s">
        <v>18</v>
      </c>
      <c r="R45" s="261"/>
    </row>
    <row r="46" spans="1:18" ht="31.5" customHeight="1">
      <c r="A46" s="270"/>
      <c r="B46" s="266"/>
      <c r="C46" s="266"/>
      <c r="D46" s="266"/>
      <c r="E46" s="266"/>
      <c r="F46" s="266"/>
      <c r="G46" s="266"/>
      <c r="H46" s="266"/>
      <c r="I46" s="9" t="s">
        <v>376</v>
      </c>
      <c r="J46" s="9" t="s">
        <v>22</v>
      </c>
      <c r="K46" s="262"/>
      <c r="L46" s="9" t="s">
        <v>376</v>
      </c>
      <c r="M46" s="9" t="s">
        <v>22</v>
      </c>
      <c r="N46" s="9" t="s">
        <v>376</v>
      </c>
      <c r="O46" s="9" t="s">
        <v>22</v>
      </c>
      <c r="P46" s="256"/>
      <c r="Q46" s="48" t="s">
        <v>376</v>
      </c>
      <c r="R46" s="48" t="s">
        <v>22</v>
      </c>
    </row>
    <row r="47" spans="1:18" ht="20.399999999999999">
      <c r="A47" s="14" t="s">
        <v>127</v>
      </c>
      <c r="B47" s="15" t="s">
        <v>128</v>
      </c>
      <c r="C47" s="16" t="s">
        <v>40</v>
      </c>
      <c r="D47" s="16" t="s">
        <v>390</v>
      </c>
      <c r="E47" s="16" t="s">
        <v>27</v>
      </c>
      <c r="F47" s="16" t="s">
        <v>41</v>
      </c>
      <c r="G47" s="16" t="s">
        <v>42</v>
      </c>
      <c r="H47" s="16" t="s">
        <v>43</v>
      </c>
      <c r="I47" s="6">
        <v>4645</v>
      </c>
      <c r="J47" s="6">
        <f>ROUND(I47*1.22,2)</f>
        <v>5666.9</v>
      </c>
      <c r="K47" s="7">
        <v>0.3</v>
      </c>
      <c r="L47" s="8">
        <f>ROUND(I47*(1-K47),2)</f>
        <v>3251.5</v>
      </c>
      <c r="M47" s="8">
        <f>ROUND(L47*1.22,2)</f>
        <v>3966.83</v>
      </c>
      <c r="N47" s="8">
        <f>L47</f>
        <v>3251.5</v>
      </c>
      <c r="O47" s="8">
        <f>M47</f>
        <v>3966.83</v>
      </c>
      <c r="P47" s="71"/>
      <c r="Q47" s="6">
        <f>N47*P47</f>
        <v>0</v>
      </c>
      <c r="R47" s="6">
        <f>Q47*1.22</f>
        <v>0</v>
      </c>
    </row>
    <row r="48" spans="1:18" ht="20.399999999999999">
      <c r="A48" s="14" t="s">
        <v>127</v>
      </c>
      <c r="B48" s="15" t="s">
        <v>128</v>
      </c>
      <c r="C48" s="16" t="s">
        <v>40</v>
      </c>
      <c r="D48" s="16" t="s">
        <v>390</v>
      </c>
      <c r="E48" s="16" t="s">
        <v>27</v>
      </c>
      <c r="F48" s="16" t="s">
        <v>377</v>
      </c>
      <c r="G48" s="16" t="s">
        <v>378</v>
      </c>
      <c r="H48" s="16" t="s">
        <v>43</v>
      </c>
      <c r="I48" s="6">
        <v>9290</v>
      </c>
      <c r="J48" s="6">
        <f t="shared" ref="J48:J111" si="0">ROUND(I48*1.22,2)</f>
        <v>11333.8</v>
      </c>
      <c r="K48" s="7">
        <v>0.3</v>
      </c>
      <c r="L48" s="8">
        <f t="shared" ref="L48:L111" si="1">ROUND(I48*(1-K48),2)</f>
        <v>6503</v>
      </c>
      <c r="M48" s="8">
        <f t="shared" ref="M48:M111" si="2">ROUND(L48*1.22,2)</f>
        <v>7933.66</v>
      </c>
      <c r="N48" s="8">
        <f t="shared" ref="N48:N111" si="3">L48</f>
        <v>6503</v>
      </c>
      <c r="O48" s="8">
        <f t="shared" ref="O48:O111" si="4">M48</f>
        <v>7933.66</v>
      </c>
      <c r="P48" s="71"/>
      <c r="Q48" s="6">
        <f t="shared" ref="Q48:Q111" si="5">N48*P48</f>
        <v>0</v>
      </c>
      <c r="R48" s="6">
        <f t="shared" ref="R48:R111" si="6">Q48*1.22</f>
        <v>0</v>
      </c>
    </row>
    <row r="49" spans="1:18" ht="20.399999999999999">
      <c r="A49" s="14" t="s">
        <v>127</v>
      </c>
      <c r="B49" s="15" t="s">
        <v>128</v>
      </c>
      <c r="C49" s="16" t="s">
        <v>40</v>
      </c>
      <c r="D49" s="16" t="s">
        <v>390</v>
      </c>
      <c r="E49" s="16" t="s">
        <v>27</v>
      </c>
      <c r="F49" s="16" t="s">
        <v>379</v>
      </c>
      <c r="G49" s="16" t="s">
        <v>380</v>
      </c>
      <c r="H49" s="16" t="s">
        <v>43</v>
      </c>
      <c r="I49" s="6">
        <v>13935</v>
      </c>
      <c r="J49" s="6">
        <f t="shared" si="0"/>
        <v>17000.7</v>
      </c>
      <c r="K49" s="7">
        <v>0.3</v>
      </c>
      <c r="L49" s="8">
        <f t="shared" si="1"/>
        <v>9754.5</v>
      </c>
      <c r="M49" s="8">
        <f t="shared" si="2"/>
        <v>11900.49</v>
      </c>
      <c r="N49" s="8">
        <f t="shared" si="3"/>
        <v>9754.5</v>
      </c>
      <c r="O49" s="8">
        <f t="shared" si="4"/>
        <v>11900.49</v>
      </c>
      <c r="P49" s="71"/>
      <c r="Q49" s="6">
        <f t="shared" si="5"/>
        <v>0</v>
      </c>
      <c r="R49" s="6">
        <f t="shared" si="6"/>
        <v>0</v>
      </c>
    </row>
    <row r="50" spans="1:18" ht="20.399999999999999">
      <c r="A50" s="17" t="s">
        <v>129</v>
      </c>
      <c r="B50" s="18" t="s">
        <v>130</v>
      </c>
      <c r="C50" s="16" t="s">
        <v>40</v>
      </c>
      <c r="D50" s="16" t="s">
        <v>390</v>
      </c>
      <c r="E50" s="16" t="s">
        <v>27</v>
      </c>
      <c r="F50" s="16" t="s">
        <v>41</v>
      </c>
      <c r="G50" s="16" t="s">
        <v>42</v>
      </c>
      <c r="H50" s="16" t="s">
        <v>43</v>
      </c>
      <c r="I50" s="6">
        <v>1065</v>
      </c>
      <c r="J50" s="6">
        <f t="shared" si="0"/>
        <v>1299.3</v>
      </c>
      <c r="K50" s="7">
        <v>0.3</v>
      </c>
      <c r="L50" s="8">
        <f t="shared" si="1"/>
        <v>745.5</v>
      </c>
      <c r="M50" s="8">
        <f t="shared" si="2"/>
        <v>909.51</v>
      </c>
      <c r="N50" s="8">
        <f t="shared" si="3"/>
        <v>745.5</v>
      </c>
      <c r="O50" s="8">
        <f t="shared" si="4"/>
        <v>909.51</v>
      </c>
      <c r="P50" s="71"/>
      <c r="Q50" s="6">
        <f t="shared" si="5"/>
        <v>0</v>
      </c>
      <c r="R50" s="6">
        <f t="shared" si="6"/>
        <v>0</v>
      </c>
    </row>
    <row r="51" spans="1:18" ht="20.399999999999999">
      <c r="A51" s="17" t="s">
        <v>129</v>
      </c>
      <c r="B51" s="18" t="s">
        <v>130</v>
      </c>
      <c r="C51" s="16" t="s">
        <v>40</v>
      </c>
      <c r="D51" s="16" t="s">
        <v>390</v>
      </c>
      <c r="E51" s="16" t="s">
        <v>27</v>
      </c>
      <c r="F51" s="16" t="s">
        <v>377</v>
      </c>
      <c r="G51" s="16" t="s">
        <v>378</v>
      </c>
      <c r="H51" s="16" t="s">
        <v>43</v>
      </c>
      <c r="I51" s="6">
        <v>2130</v>
      </c>
      <c r="J51" s="6">
        <f t="shared" si="0"/>
        <v>2598.6</v>
      </c>
      <c r="K51" s="7">
        <v>0.3</v>
      </c>
      <c r="L51" s="8">
        <f t="shared" si="1"/>
        <v>1491</v>
      </c>
      <c r="M51" s="8">
        <f t="shared" si="2"/>
        <v>1819.02</v>
      </c>
      <c r="N51" s="8">
        <f t="shared" si="3"/>
        <v>1491</v>
      </c>
      <c r="O51" s="8">
        <f t="shared" si="4"/>
        <v>1819.02</v>
      </c>
      <c r="P51" s="71"/>
      <c r="Q51" s="6">
        <f t="shared" si="5"/>
        <v>0</v>
      </c>
      <c r="R51" s="6">
        <f t="shared" si="6"/>
        <v>0</v>
      </c>
    </row>
    <row r="52" spans="1:18" ht="20.399999999999999">
      <c r="A52" s="17" t="s">
        <v>129</v>
      </c>
      <c r="B52" s="18" t="s">
        <v>130</v>
      </c>
      <c r="C52" s="16" t="s">
        <v>40</v>
      </c>
      <c r="D52" s="16" t="s">
        <v>390</v>
      </c>
      <c r="E52" s="16" t="s">
        <v>27</v>
      </c>
      <c r="F52" s="16" t="s">
        <v>379</v>
      </c>
      <c r="G52" s="16" t="s">
        <v>380</v>
      </c>
      <c r="H52" s="16" t="s">
        <v>43</v>
      </c>
      <c r="I52" s="6">
        <v>3195</v>
      </c>
      <c r="J52" s="6">
        <f t="shared" si="0"/>
        <v>3897.9</v>
      </c>
      <c r="K52" s="7">
        <v>0.3</v>
      </c>
      <c r="L52" s="8">
        <f t="shared" si="1"/>
        <v>2236.5</v>
      </c>
      <c r="M52" s="8">
        <f t="shared" si="2"/>
        <v>2728.53</v>
      </c>
      <c r="N52" s="8">
        <f t="shared" si="3"/>
        <v>2236.5</v>
      </c>
      <c r="O52" s="8">
        <f t="shared" si="4"/>
        <v>2728.53</v>
      </c>
      <c r="P52" s="71"/>
      <c r="Q52" s="6">
        <f t="shared" si="5"/>
        <v>0</v>
      </c>
      <c r="R52" s="6">
        <f t="shared" si="6"/>
        <v>0</v>
      </c>
    </row>
    <row r="53" spans="1:18" ht="20.399999999999999">
      <c r="A53" s="14" t="s">
        <v>131</v>
      </c>
      <c r="B53" s="15" t="s">
        <v>132</v>
      </c>
      <c r="C53" s="16" t="s">
        <v>40</v>
      </c>
      <c r="D53" s="16" t="s">
        <v>390</v>
      </c>
      <c r="E53" s="16" t="s">
        <v>27</v>
      </c>
      <c r="F53" s="16" t="s">
        <v>41</v>
      </c>
      <c r="G53" s="16" t="s">
        <v>42</v>
      </c>
      <c r="H53" s="16" t="s">
        <v>43</v>
      </c>
      <c r="I53" s="6">
        <v>1642</v>
      </c>
      <c r="J53" s="6">
        <f t="shared" si="0"/>
        <v>2003.24</v>
      </c>
      <c r="K53" s="7">
        <v>0.3</v>
      </c>
      <c r="L53" s="8">
        <f t="shared" si="1"/>
        <v>1149.4000000000001</v>
      </c>
      <c r="M53" s="8">
        <f t="shared" si="2"/>
        <v>1402.27</v>
      </c>
      <c r="N53" s="8">
        <f t="shared" si="3"/>
        <v>1149.4000000000001</v>
      </c>
      <c r="O53" s="8">
        <f t="shared" si="4"/>
        <v>1402.27</v>
      </c>
      <c r="P53" s="71"/>
      <c r="Q53" s="6">
        <f t="shared" si="5"/>
        <v>0</v>
      </c>
      <c r="R53" s="6">
        <f t="shared" si="6"/>
        <v>0</v>
      </c>
    </row>
    <row r="54" spans="1:18" ht="20.399999999999999">
      <c r="A54" s="14" t="s">
        <v>131</v>
      </c>
      <c r="B54" s="15" t="s">
        <v>132</v>
      </c>
      <c r="C54" s="16" t="s">
        <v>40</v>
      </c>
      <c r="D54" s="16" t="s">
        <v>390</v>
      </c>
      <c r="E54" s="16" t="s">
        <v>27</v>
      </c>
      <c r="F54" s="16" t="s">
        <v>377</v>
      </c>
      <c r="G54" s="16" t="s">
        <v>378</v>
      </c>
      <c r="H54" s="16" t="s">
        <v>43</v>
      </c>
      <c r="I54" s="6">
        <v>3284</v>
      </c>
      <c r="J54" s="6">
        <f t="shared" si="0"/>
        <v>4006.48</v>
      </c>
      <c r="K54" s="7">
        <v>0.3</v>
      </c>
      <c r="L54" s="8">
        <f t="shared" si="1"/>
        <v>2298.8000000000002</v>
      </c>
      <c r="M54" s="8">
        <f t="shared" si="2"/>
        <v>2804.54</v>
      </c>
      <c r="N54" s="8">
        <f t="shared" si="3"/>
        <v>2298.8000000000002</v>
      </c>
      <c r="O54" s="8">
        <f t="shared" si="4"/>
        <v>2804.54</v>
      </c>
      <c r="P54" s="71"/>
      <c r="Q54" s="6">
        <f t="shared" si="5"/>
        <v>0</v>
      </c>
      <c r="R54" s="6">
        <f t="shared" si="6"/>
        <v>0</v>
      </c>
    </row>
    <row r="55" spans="1:18" ht="20.399999999999999">
      <c r="A55" s="14" t="s">
        <v>131</v>
      </c>
      <c r="B55" s="15" t="s">
        <v>132</v>
      </c>
      <c r="C55" s="16" t="s">
        <v>40</v>
      </c>
      <c r="D55" s="16" t="s">
        <v>390</v>
      </c>
      <c r="E55" s="16" t="s">
        <v>27</v>
      </c>
      <c r="F55" s="16" t="s">
        <v>379</v>
      </c>
      <c r="G55" s="16" t="s">
        <v>380</v>
      </c>
      <c r="H55" s="16" t="s">
        <v>43</v>
      </c>
      <c r="I55" s="6">
        <v>4926</v>
      </c>
      <c r="J55" s="6">
        <f t="shared" si="0"/>
        <v>6009.72</v>
      </c>
      <c r="K55" s="7">
        <v>0.3</v>
      </c>
      <c r="L55" s="8">
        <f t="shared" si="1"/>
        <v>3448.2</v>
      </c>
      <c r="M55" s="8">
        <f t="shared" si="2"/>
        <v>4206.8</v>
      </c>
      <c r="N55" s="8">
        <f t="shared" si="3"/>
        <v>3448.2</v>
      </c>
      <c r="O55" s="8">
        <f t="shared" si="4"/>
        <v>4206.8</v>
      </c>
      <c r="P55" s="71"/>
      <c r="Q55" s="6">
        <f t="shared" si="5"/>
        <v>0</v>
      </c>
      <c r="R55" s="6">
        <f t="shared" si="6"/>
        <v>0</v>
      </c>
    </row>
    <row r="56" spans="1:18" s="73" customFormat="1" ht="24" customHeight="1">
      <c r="A56" s="19" t="s">
        <v>155</v>
      </c>
      <c r="B56" s="20" t="s">
        <v>156</v>
      </c>
      <c r="C56" s="21" t="s">
        <v>40</v>
      </c>
      <c r="D56" s="21" t="s">
        <v>126</v>
      </c>
      <c r="E56" s="21" t="s">
        <v>27</v>
      </c>
      <c r="F56" s="21" t="s">
        <v>41</v>
      </c>
      <c r="G56" s="21" t="s">
        <v>42</v>
      </c>
      <c r="H56" s="21" t="s">
        <v>43</v>
      </c>
      <c r="I56" s="6">
        <v>21</v>
      </c>
      <c r="J56" s="6">
        <f t="shared" si="0"/>
        <v>25.62</v>
      </c>
      <c r="K56" s="7">
        <v>0.3</v>
      </c>
      <c r="L56" s="8">
        <f t="shared" si="1"/>
        <v>14.7</v>
      </c>
      <c r="M56" s="8">
        <f t="shared" si="2"/>
        <v>17.93</v>
      </c>
      <c r="N56" s="8">
        <f t="shared" si="3"/>
        <v>14.7</v>
      </c>
      <c r="O56" s="8">
        <f t="shared" si="4"/>
        <v>17.93</v>
      </c>
      <c r="P56" s="71"/>
      <c r="Q56" s="6">
        <f t="shared" si="5"/>
        <v>0</v>
      </c>
      <c r="R56" s="6">
        <f t="shared" si="6"/>
        <v>0</v>
      </c>
    </row>
    <row r="57" spans="1:18" s="73" customFormat="1" ht="24" customHeight="1">
      <c r="A57" s="19" t="s">
        <v>155</v>
      </c>
      <c r="B57" s="20" t="s">
        <v>156</v>
      </c>
      <c r="C57" s="21" t="s">
        <v>40</v>
      </c>
      <c r="D57" s="21" t="s">
        <v>126</v>
      </c>
      <c r="E57" s="21" t="s">
        <v>27</v>
      </c>
      <c r="F57" s="21" t="s">
        <v>377</v>
      </c>
      <c r="G57" s="21" t="s">
        <v>378</v>
      </c>
      <c r="H57" s="21" t="s">
        <v>43</v>
      </c>
      <c r="I57" s="6">
        <v>42</v>
      </c>
      <c r="J57" s="6">
        <f t="shared" si="0"/>
        <v>51.24</v>
      </c>
      <c r="K57" s="7">
        <v>0.3</v>
      </c>
      <c r="L57" s="8">
        <f t="shared" si="1"/>
        <v>29.4</v>
      </c>
      <c r="M57" s="8">
        <f t="shared" si="2"/>
        <v>35.869999999999997</v>
      </c>
      <c r="N57" s="8">
        <f t="shared" si="3"/>
        <v>29.4</v>
      </c>
      <c r="O57" s="8">
        <f t="shared" si="4"/>
        <v>35.869999999999997</v>
      </c>
      <c r="P57" s="71"/>
      <c r="Q57" s="6">
        <f t="shared" si="5"/>
        <v>0</v>
      </c>
      <c r="R57" s="6">
        <f t="shared" si="6"/>
        <v>0</v>
      </c>
    </row>
    <row r="58" spans="1:18" s="73" customFormat="1" ht="24" customHeight="1">
      <c r="A58" s="19" t="s">
        <v>155</v>
      </c>
      <c r="B58" s="20" t="s">
        <v>156</v>
      </c>
      <c r="C58" s="21" t="s">
        <v>40</v>
      </c>
      <c r="D58" s="21" t="s">
        <v>126</v>
      </c>
      <c r="E58" s="21" t="s">
        <v>27</v>
      </c>
      <c r="F58" s="21" t="s">
        <v>379</v>
      </c>
      <c r="G58" s="21" t="s">
        <v>380</v>
      </c>
      <c r="H58" s="21" t="s">
        <v>43</v>
      </c>
      <c r="I58" s="6">
        <v>63</v>
      </c>
      <c r="J58" s="6">
        <f t="shared" si="0"/>
        <v>76.86</v>
      </c>
      <c r="K58" s="7">
        <v>0.3</v>
      </c>
      <c r="L58" s="8">
        <f t="shared" si="1"/>
        <v>44.1</v>
      </c>
      <c r="M58" s="8">
        <f t="shared" si="2"/>
        <v>53.8</v>
      </c>
      <c r="N58" s="8">
        <f t="shared" si="3"/>
        <v>44.1</v>
      </c>
      <c r="O58" s="8">
        <f t="shared" si="4"/>
        <v>53.8</v>
      </c>
      <c r="P58" s="71"/>
      <c r="Q58" s="6">
        <f t="shared" si="5"/>
        <v>0</v>
      </c>
      <c r="R58" s="6">
        <f t="shared" si="6"/>
        <v>0</v>
      </c>
    </row>
    <row r="59" spans="1:18" s="73" customFormat="1" ht="24" customHeight="1">
      <c r="A59" s="19" t="s">
        <v>157</v>
      </c>
      <c r="B59" s="20" t="s">
        <v>158</v>
      </c>
      <c r="C59" s="21" t="s">
        <v>40</v>
      </c>
      <c r="D59" s="21" t="s">
        <v>126</v>
      </c>
      <c r="E59" s="21" t="s">
        <v>27</v>
      </c>
      <c r="F59" s="21" t="s">
        <v>41</v>
      </c>
      <c r="G59" s="21" t="s">
        <v>42</v>
      </c>
      <c r="H59" s="21" t="s">
        <v>43</v>
      </c>
      <c r="I59" s="6">
        <v>27</v>
      </c>
      <c r="J59" s="6">
        <f t="shared" si="0"/>
        <v>32.94</v>
      </c>
      <c r="K59" s="7">
        <v>0.3</v>
      </c>
      <c r="L59" s="8">
        <f t="shared" si="1"/>
        <v>18.899999999999999</v>
      </c>
      <c r="M59" s="8">
        <f t="shared" si="2"/>
        <v>23.06</v>
      </c>
      <c r="N59" s="8">
        <f t="shared" si="3"/>
        <v>18.899999999999999</v>
      </c>
      <c r="O59" s="8">
        <f t="shared" si="4"/>
        <v>23.06</v>
      </c>
      <c r="P59" s="71"/>
      <c r="Q59" s="6">
        <f t="shared" si="5"/>
        <v>0</v>
      </c>
      <c r="R59" s="6">
        <f t="shared" si="6"/>
        <v>0</v>
      </c>
    </row>
    <row r="60" spans="1:18" s="73" customFormat="1" ht="24" customHeight="1">
      <c r="A60" s="19" t="s">
        <v>157</v>
      </c>
      <c r="B60" s="20" t="s">
        <v>158</v>
      </c>
      <c r="C60" s="21" t="s">
        <v>40</v>
      </c>
      <c r="D60" s="21" t="s">
        <v>126</v>
      </c>
      <c r="E60" s="21" t="s">
        <v>27</v>
      </c>
      <c r="F60" s="21" t="s">
        <v>377</v>
      </c>
      <c r="G60" s="21" t="s">
        <v>378</v>
      </c>
      <c r="H60" s="21" t="s">
        <v>43</v>
      </c>
      <c r="I60" s="6">
        <v>54</v>
      </c>
      <c r="J60" s="6">
        <f t="shared" si="0"/>
        <v>65.88</v>
      </c>
      <c r="K60" s="7">
        <v>0.3</v>
      </c>
      <c r="L60" s="8">
        <f t="shared" si="1"/>
        <v>37.799999999999997</v>
      </c>
      <c r="M60" s="8">
        <f t="shared" si="2"/>
        <v>46.12</v>
      </c>
      <c r="N60" s="8">
        <f t="shared" si="3"/>
        <v>37.799999999999997</v>
      </c>
      <c r="O60" s="8">
        <f t="shared" si="4"/>
        <v>46.12</v>
      </c>
      <c r="P60" s="71"/>
      <c r="Q60" s="6">
        <f t="shared" si="5"/>
        <v>0</v>
      </c>
      <c r="R60" s="6">
        <f t="shared" si="6"/>
        <v>0</v>
      </c>
    </row>
    <row r="61" spans="1:18" s="73" customFormat="1" ht="24" customHeight="1">
      <c r="A61" s="19" t="s">
        <v>157</v>
      </c>
      <c r="B61" s="20" t="s">
        <v>158</v>
      </c>
      <c r="C61" s="21" t="s">
        <v>40</v>
      </c>
      <c r="D61" s="21" t="s">
        <v>126</v>
      </c>
      <c r="E61" s="21" t="s">
        <v>27</v>
      </c>
      <c r="F61" s="21" t="s">
        <v>379</v>
      </c>
      <c r="G61" s="21" t="s">
        <v>380</v>
      </c>
      <c r="H61" s="21" t="s">
        <v>43</v>
      </c>
      <c r="I61" s="6">
        <v>81</v>
      </c>
      <c r="J61" s="6">
        <f t="shared" si="0"/>
        <v>98.82</v>
      </c>
      <c r="K61" s="7">
        <v>0.3</v>
      </c>
      <c r="L61" s="8">
        <f t="shared" si="1"/>
        <v>56.7</v>
      </c>
      <c r="M61" s="8">
        <f t="shared" si="2"/>
        <v>69.17</v>
      </c>
      <c r="N61" s="8">
        <f t="shared" si="3"/>
        <v>56.7</v>
      </c>
      <c r="O61" s="8">
        <f t="shared" si="4"/>
        <v>69.17</v>
      </c>
      <c r="P61" s="71"/>
      <c r="Q61" s="6">
        <f t="shared" si="5"/>
        <v>0</v>
      </c>
      <c r="R61" s="6">
        <f t="shared" si="6"/>
        <v>0</v>
      </c>
    </row>
    <row r="62" spans="1:18" ht="24" customHeight="1">
      <c r="A62" s="17" t="s">
        <v>159</v>
      </c>
      <c r="B62" s="18" t="s">
        <v>160</v>
      </c>
      <c r="C62" s="16" t="s">
        <v>40</v>
      </c>
      <c r="D62" s="16" t="s">
        <v>390</v>
      </c>
      <c r="E62" s="16" t="s">
        <v>27</v>
      </c>
      <c r="F62" s="16" t="s">
        <v>41</v>
      </c>
      <c r="G62" s="16" t="s">
        <v>42</v>
      </c>
      <c r="H62" s="16" t="s">
        <v>43</v>
      </c>
      <c r="I62" s="6">
        <v>1571</v>
      </c>
      <c r="J62" s="6">
        <f t="shared" si="0"/>
        <v>1916.62</v>
      </c>
      <c r="K62" s="7">
        <v>0.3</v>
      </c>
      <c r="L62" s="8">
        <f t="shared" si="1"/>
        <v>1099.7</v>
      </c>
      <c r="M62" s="8">
        <f t="shared" si="2"/>
        <v>1341.63</v>
      </c>
      <c r="N62" s="8">
        <f t="shared" si="3"/>
        <v>1099.7</v>
      </c>
      <c r="O62" s="8">
        <f t="shared" si="4"/>
        <v>1341.63</v>
      </c>
      <c r="P62" s="71"/>
      <c r="Q62" s="6">
        <f t="shared" si="5"/>
        <v>0</v>
      </c>
      <c r="R62" s="6">
        <f t="shared" si="6"/>
        <v>0</v>
      </c>
    </row>
    <row r="63" spans="1:18" ht="24" customHeight="1">
      <c r="A63" s="17" t="s">
        <v>159</v>
      </c>
      <c r="B63" s="18" t="s">
        <v>160</v>
      </c>
      <c r="C63" s="16" t="s">
        <v>40</v>
      </c>
      <c r="D63" s="16" t="s">
        <v>390</v>
      </c>
      <c r="E63" s="16" t="s">
        <v>27</v>
      </c>
      <c r="F63" s="16" t="s">
        <v>377</v>
      </c>
      <c r="G63" s="16" t="s">
        <v>378</v>
      </c>
      <c r="H63" s="16" t="s">
        <v>43</v>
      </c>
      <c r="I63" s="6">
        <v>3142</v>
      </c>
      <c r="J63" s="6">
        <f t="shared" si="0"/>
        <v>3833.24</v>
      </c>
      <c r="K63" s="7">
        <v>0.3</v>
      </c>
      <c r="L63" s="8">
        <f t="shared" si="1"/>
        <v>2199.4</v>
      </c>
      <c r="M63" s="8">
        <f t="shared" si="2"/>
        <v>2683.27</v>
      </c>
      <c r="N63" s="8">
        <f t="shared" si="3"/>
        <v>2199.4</v>
      </c>
      <c r="O63" s="8">
        <f t="shared" si="4"/>
        <v>2683.27</v>
      </c>
      <c r="P63" s="71"/>
      <c r="Q63" s="6">
        <f t="shared" si="5"/>
        <v>0</v>
      </c>
      <c r="R63" s="6">
        <f t="shared" si="6"/>
        <v>0</v>
      </c>
    </row>
    <row r="64" spans="1:18" ht="24" customHeight="1">
      <c r="A64" s="17" t="s">
        <v>159</v>
      </c>
      <c r="B64" s="18" t="s">
        <v>160</v>
      </c>
      <c r="C64" s="16" t="s">
        <v>40</v>
      </c>
      <c r="D64" s="16" t="s">
        <v>390</v>
      </c>
      <c r="E64" s="16" t="s">
        <v>27</v>
      </c>
      <c r="F64" s="16" t="s">
        <v>379</v>
      </c>
      <c r="G64" s="16" t="s">
        <v>380</v>
      </c>
      <c r="H64" s="16" t="s">
        <v>43</v>
      </c>
      <c r="I64" s="6">
        <v>4713</v>
      </c>
      <c r="J64" s="6">
        <f t="shared" si="0"/>
        <v>5749.86</v>
      </c>
      <c r="K64" s="7">
        <v>0.3</v>
      </c>
      <c r="L64" s="8">
        <f t="shared" si="1"/>
        <v>3299.1</v>
      </c>
      <c r="M64" s="8">
        <f t="shared" si="2"/>
        <v>4024.9</v>
      </c>
      <c r="N64" s="8">
        <f t="shared" si="3"/>
        <v>3299.1</v>
      </c>
      <c r="O64" s="8">
        <f t="shared" si="4"/>
        <v>4024.9</v>
      </c>
      <c r="P64" s="71"/>
      <c r="Q64" s="6">
        <f t="shared" si="5"/>
        <v>0</v>
      </c>
      <c r="R64" s="6">
        <f t="shared" si="6"/>
        <v>0</v>
      </c>
    </row>
    <row r="65" spans="1:18" ht="24" customHeight="1">
      <c r="A65" s="17" t="s">
        <v>161</v>
      </c>
      <c r="B65" s="18" t="s">
        <v>162</v>
      </c>
      <c r="C65" s="16" t="s">
        <v>40</v>
      </c>
      <c r="D65" s="16" t="s">
        <v>390</v>
      </c>
      <c r="E65" s="16" t="s">
        <v>27</v>
      </c>
      <c r="F65" s="16" t="s">
        <v>41</v>
      </c>
      <c r="G65" s="16" t="s">
        <v>42</v>
      </c>
      <c r="H65" s="16" t="s">
        <v>43</v>
      </c>
      <c r="I65" s="6">
        <v>44</v>
      </c>
      <c r="J65" s="6">
        <f t="shared" si="0"/>
        <v>53.68</v>
      </c>
      <c r="K65" s="7">
        <v>0.3</v>
      </c>
      <c r="L65" s="8">
        <f t="shared" si="1"/>
        <v>30.8</v>
      </c>
      <c r="M65" s="8">
        <f t="shared" si="2"/>
        <v>37.58</v>
      </c>
      <c r="N65" s="8">
        <f t="shared" si="3"/>
        <v>30.8</v>
      </c>
      <c r="O65" s="8">
        <f t="shared" si="4"/>
        <v>37.58</v>
      </c>
      <c r="P65" s="71"/>
      <c r="Q65" s="6">
        <f t="shared" si="5"/>
        <v>0</v>
      </c>
      <c r="R65" s="6">
        <f t="shared" si="6"/>
        <v>0</v>
      </c>
    </row>
    <row r="66" spans="1:18" ht="24" customHeight="1">
      <c r="A66" s="17" t="s">
        <v>161</v>
      </c>
      <c r="B66" s="18" t="s">
        <v>162</v>
      </c>
      <c r="C66" s="16" t="s">
        <v>40</v>
      </c>
      <c r="D66" s="16" t="s">
        <v>390</v>
      </c>
      <c r="E66" s="16" t="s">
        <v>27</v>
      </c>
      <c r="F66" s="16" t="s">
        <v>377</v>
      </c>
      <c r="G66" s="16" t="s">
        <v>378</v>
      </c>
      <c r="H66" s="16" t="s">
        <v>43</v>
      </c>
      <c r="I66" s="6">
        <v>88</v>
      </c>
      <c r="J66" s="6">
        <f t="shared" si="0"/>
        <v>107.36</v>
      </c>
      <c r="K66" s="7">
        <v>0.3</v>
      </c>
      <c r="L66" s="8">
        <f t="shared" si="1"/>
        <v>61.6</v>
      </c>
      <c r="M66" s="8">
        <f t="shared" si="2"/>
        <v>75.150000000000006</v>
      </c>
      <c r="N66" s="8">
        <f t="shared" si="3"/>
        <v>61.6</v>
      </c>
      <c r="O66" s="8">
        <f t="shared" si="4"/>
        <v>75.150000000000006</v>
      </c>
      <c r="P66" s="71"/>
      <c r="Q66" s="6">
        <f t="shared" si="5"/>
        <v>0</v>
      </c>
      <c r="R66" s="6">
        <f t="shared" si="6"/>
        <v>0</v>
      </c>
    </row>
    <row r="67" spans="1:18" ht="24" customHeight="1">
      <c r="A67" s="17" t="s">
        <v>161</v>
      </c>
      <c r="B67" s="18" t="s">
        <v>162</v>
      </c>
      <c r="C67" s="16" t="s">
        <v>40</v>
      </c>
      <c r="D67" s="16" t="s">
        <v>390</v>
      </c>
      <c r="E67" s="16" t="s">
        <v>27</v>
      </c>
      <c r="F67" s="16" t="s">
        <v>379</v>
      </c>
      <c r="G67" s="16" t="s">
        <v>380</v>
      </c>
      <c r="H67" s="16" t="s">
        <v>43</v>
      </c>
      <c r="I67" s="6">
        <v>132</v>
      </c>
      <c r="J67" s="6">
        <f t="shared" si="0"/>
        <v>161.04</v>
      </c>
      <c r="K67" s="7">
        <v>0.3</v>
      </c>
      <c r="L67" s="8">
        <f t="shared" si="1"/>
        <v>92.4</v>
      </c>
      <c r="M67" s="8">
        <f t="shared" si="2"/>
        <v>112.73</v>
      </c>
      <c r="N67" s="8">
        <f t="shared" si="3"/>
        <v>92.4</v>
      </c>
      <c r="O67" s="8">
        <f t="shared" si="4"/>
        <v>112.73</v>
      </c>
      <c r="P67" s="71"/>
      <c r="Q67" s="6">
        <f t="shared" si="5"/>
        <v>0</v>
      </c>
      <c r="R67" s="6">
        <f t="shared" si="6"/>
        <v>0</v>
      </c>
    </row>
    <row r="68" spans="1:18" ht="24" customHeight="1">
      <c r="A68" s="17" t="s">
        <v>163</v>
      </c>
      <c r="B68" s="18" t="s">
        <v>164</v>
      </c>
      <c r="C68" s="16" t="s">
        <v>40</v>
      </c>
      <c r="D68" s="16" t="s">
        <v>390</v>
      </c>
      <c r="E68" s="16" t="s">
        <v>27</v>
      </c>
      <c r="F68" s="16" t="s">
        <v>41</v>
      </c>
      <c r="G68" s="16" t="s">
        <v>42</v>
      </c>
      <c r="H68" s="16" t="s">
        <v>43</v>
      </c>
      <c r="I68" s="6">
        <v>44</v>
      </c>
      <c r="J68" s="6">
        <f t="shared" si="0"/>
        <v>53.68</v>
      </c>
      <c r="K68" s="7">
        <v>0.3</v>
      </c>
      <c r="L68" s="8">
        <f t="shared" si="1"/>
        <v>30.8</v>
      </c>
      <c r="M68" s="8">
        <f t="shared" si="2"/>
        <v>37.58</v>
      </c>
      <c r="N68" s="8">
        <f t="shared" si="3"/>
        <v>30.8</v>
      </c>
      <c r="O68" s="8">
        <f t="shared" si="4"/>
        <v>37.58</v>
      </c>
      <c r="P68" s="71"/>
      <c r="Q68" s="6">
        <f t="shared" si="5"/>
        <v>0</v>
      </c>
      <c r="R68" s="6">
        <f t="shared" si="6"/>
        <v>0</v>
      </c>
    </row>
    <row r="69" spans="1:18" ht="24" customHeight="1">
      <c r="A69" s="17" t="s">
        <v>163</v>
      </c>
      <c r="B69" s="18" t="s">
        <v>164</v>
      </c>
      <c r="C69" s="16" t="s">
        <v>40</v>
      </c>
      <c r="D69" s="16" t="s">
        <v>390</v>
      </c>
      <c r="E69" s="16" t="s">
        <v>27</v>
      </c>
      <c r="F69" s="16" t="s">
        <v>377</v>
      </c>
      <c r="G69" s="16" t="s">
        <v>378</v>
      </c>
      <c r="H69" s="16" t="s">
        <v>43</v>
      </c>
      <c r="I69" s="6">
        <v>88</v>
      </c>
      <c r="J69" s="6">
        <f t="shared" si="0"/>
        <v>107.36</v>
      </c>
      <c r="K69" s="7">
        <v>0.3</v>
      </c>
      <c r="L69" s="8">
        <f t="shared" si="1"/>
        <v>61.6</v>
      </c>
      <c r="M69" s="8">
        <f t="shared" si="2"/>
        <v>75.150000000000006</v>
      </c>
      <c r="N69" s="8">
        <f t="shared" si="3"/>
        <v>61.6</v>
      </c>
      <c r="O69" s="8">
        <f t="shared" si="4"/>
        <v>75.150000000000006</v>
      </c>
      <c r="P69" s="71"/>
      <c r="Q69" s="6">
        <f t="shared" si="5"/>
        <v>0</v>
      </c>
      <c r="R69" s="6">
        <f t="shared" si="6"/>
        <v>0</v>
      </c>
    </row>
    <row r="70" spans="1:18" ht="24" customHeight="1">
      <c r="A70" s="17" t="s">
        <v>163</v>
      </c>
      <c r="B70" s="18" t="s">
        <v>164</v>
      </c>
      <c r="C70" s="16" t="s">
        <v>40</v>
      </c>
      <c r="D70" s="16" t="s">
        <v>390</v>
      </c>
      <c r="E70" s="16" t="s">
        <v>27</v>
      </c>
      <c r="F70" s="16" t="s">
        <v>379</v>
      </c>
      <c r="G70" s="16" t="s">
        <v>380</v>
      </c>
      <c r="H70" s="16" t="s">
        <v>43</v>
      </c>
      <c r="I70" s="6">
        <v>132</v>
      </c>
      <c r="J70" s="6">
        <f t="shared" si="0"/>
        <v>161.04</v>
      </c>
      <c r="K70" s="7">
        <v>0.3</v>
      </c>
      <c r="L70" s="8">
        <f t="shared" si="1"/>
        <v>92.4</v>
      </c>
      <c r="M70" s="8">
        <f t="shared" si="2"/>
        <v>112.73</v>
      </c>
      <c r="N70" s="8">
        <f t="shared" si="3"/>
        <v>92.4</v>
      </c>
      <c r="O70" s="8">
        <f t="shared" si="4"/>
        <v>112.73</v>
      </c>
      <c r="P70" s="71"/>
      <c r="Q70" s="6">
        <f t="shared" si="5"/>
        <v>0</v>
      </c>
      <c r="R70" s="6">
        <f t="shared" si="6"/>
        <v>0</v>
      </c>
    </row>
    <row r="71" spans="1:18" s="73" customFormat="1" ht="24" customHeight="1">
      <c r="A71" s="19" t="s">
        <v>165</v>
      </c>
      <c r="B71" s="20" t="s">
        <v>166</v>
      </c>
      <c r="C71" s="21" t="s">
        <v>40</v>
      </c>
      <c r="D71" s="21" t="s">
        <v>126</v>
      </c>
      <c r="E71" s="21" t="s">
        <v>27</v>
      </c>
      <c r="F71" s="21" t="s">
        <v>41</v>
      </c>
      <c r="G71" s="21" t="s">
        <v>42</v>
      </c>
      <c r="H71" s="21" t="s">
        <v>43</v>
      </c>
      <c r="I71" s="6">
        <v>1900</v>
      </c>
      <c r="J71" s="6">
        <f t="shared" si="0"/>
        <v>2318</v>
      </c>
      <c r="K71" s="7">
        <v>0.3</v>
      </c>
      <c r="L71" s="8">
        <f t="shared" si="1"/>
        <v>1330</v>
      </c>
      <c r="M71" s="8">
        <f t="shared" si="2"/>
        <v>1622.6</v>
      </c>
      <c r="N71" s="8">
        <f t="shared" si="3"/>
        <v>1330</v>
      </c>
      <c r="O71" s="8">
        <f t="shared" si="4"/>
        <v>1622.6</v>
      </c>
      <c r="P71" s="71"/>
      <c r="Q71" s="6">
        <f t="shared" si="5"/>
        <v>0</v>
      </c>
      <c r="R71" s="6">
        <f t="shared" si="6"/>
        <v>0</v>
      </c>
    </row>
    <row r="72" spans="1:18" s="73" customFormat="1" ht="24" customHeight="1">
      <c r="A72" s="19" t="s">
        <v>165</v>
      </c>
      <c r="B72" s="20" t="s">
        <v>166</v>
      </c>
      <c r="C72" s="21" t="s">
        <v>40</v>
      </c>
      <c r="D72" s="21" t="s">
        <v>126</v>
      </c>
      <c r="E72" s="21" t="s">
        <v>27</v>
      </c>
      <c r="F72" s="21" t="s">
        <v>377</v>
      </c>
      <c r="G72" s="21" t="s">
        <v>378</v>
      </c>
      <c r="H72" s="21" t="s">
        <v>43</v>
      </c>
      <c r="I72" s="6">
        <v>3800</v>
      </c>
      <c r="J72" s="6">
        <f t="shared" si="0"/>
        <v>4636</v>
      </c>
      <c r="K72" s="7">
        <v>0.3</v>
      </c>
      <c r="L72" s="8">
        <f t="shared" si="1"/>
        <v>2660</v>
      </c>
      <c r="M72" s="8">
        <f t="shared" si="2"/>
        <v>3245.2</v>
      </c>
      <c r="N72" s="8">
        <f t="shared" si="3"/>
        <v>2660</v>
      </c>
      <c r="O72" s="8">
        <f t="shared" si="4"/>
        <v>3245.2</v>
      </c>
      <c r="P72" s="71"/>
      <c r="Q72" s="6">
        <f t="shared" si="5"/>
        <v>0</v>
      </c>
      <c r="R72" s="6">
        <f t="shared" si="6"/>
        <v>0</v>
      </c>
    </row>
    <row r="73" spans="1:18" s="73" customFormat="1" ht="24" customHeight="1">
      <c r="A73" s="19" t="s">
        <v>165</v>
      </c>
      <c r="B73" s="20" t="s">
        <v>166</v>
      </c>
      <c r="C73" s="21" t="s">
        <v>40</v>
      </c>
      <c r="D73" s="21" t="s">
        <v>126</v>
      </c>
      <c r="E73" s="21" t="s">
        <v>27</v>
      </c>
      <c r="F73" s="21" t="s">
        <v>379</v>
      </c>
      <c r="G73" s="21" t="s">
        <v>380</v>
      </c>
      <c r="H73" s="21" t="s">
        <v>43</v>
      </c>
      <c r="I73" s="6">
        <v>5700</v>
      </c>
      <c r="J73" s="6">
        <f t="shared" si="0"/>
        <v>6954</v>
      </c>
      <c r="K73" s="7">
        <v>0.3</v>
      </c>
      <c r="L73" s="8">
        <f t="shared" si="1"/>
        <v>3990</v>
      </c>
      <c r="M73" s="8">
        <f t="shared" si="2"/>
        <v>4867.8</v>
      </c>
      <c r="N73" s="8">
        <f t="shared" si="3"/>
        <v>3990</v>
      </c>
      <c r="O73" s="8">
        <f t="shared" si="4"/>
        <v>4867.8</v>
      </c>
      <c r="P73" s="71"/>
      <c r="Q73" s="6">
        <f t="shared" si="5"/>
        <v>0</v>
      </c>
      <c r="R73" s="6">
        <f t="shared" si="6"/>
        <v>0</v>
      </c>
    </row>
    <row r="74" spans="1:18" ht="24" customHeight="1">
      <c r="A74" s="17" t="s">
        <v>167</v>
      </c>
      <c r="B74" s="18" t="s">
        <v>168</v>
      </c>
      <c r="C74" s="16" t="s">
        <v>40</v>
      </c>
      <c r="D74" s="16" t="s">
        <v>390</v>
      </c>
      <c r="E74" s="16" t="s">
        <v>27</v>
      </c>
      <c r="F74" s="16" t="s">
        <v>41</v>
      </c>
      <c r="G74" s="16" t="s">
        <v>42</v>
      </c>
      <c r="H74" s="16" t="s">
        <v>43</v>
      </c>
      <c r="I74" s="6">
        <v>2888</v>
      </c>
      <c r="J74" s="6">
        <f t="shared" si="0"/>
        <v>3523.36</v>
      </c>
      <c r="K74" s="7">
        <v>0.3</v>
      </c>
      <c r="L74" s="8">
        <f t="shared" si="1"/>
        <v>2021.6</v>
      </c>
      <c r="M74" s="8">
        <f t="shared" si="2"/>
        <v>2466.35</v>
      </c>
      <c r="N74" s="8">
        <f t="shared" si="3"/>
        <v>2021.6</v>
      </c>
      <c r="O74" s="8">
        <f t="shared" si="4"/>
        <v>2466.35</v>
      </c>
      <c r="P74" s="71"/>
      <c r="Q74" s="6">
        <f t="shared" si="5"/>
        <v>0</v>
      </c>
      <c r="R74" s="6">
        <f t="shared" si="6"/>
        <v>0</v>
      </c>
    </row>
    <row r="75" spans="1:18" ht="24" customHeight="1">
      <c r="A75" s="17" t="s">
        <v>167</v>
      </c>
      <c r="B75" s="18" t="s">
        <v>168</v>
      </c>
      <c r="C75" s="16" t="s">
        <v>40</v>
      </c>
      <c r="D75" s="16" t="s">
        <v>390</v>
      </c>
      <c r="E75" s="16" t="s">
        <v>27</v>
      </c>
      <c r="F75" s="16" t="s">
        <v>377</v>
      </c>
      <c r="G75" s="16" t="s">
        <v>378</v>
      </c>
      <c r="H75" s="16" t="s">
        <v>43</v>
      </c>
      <c r="I75" s="6">
        <v>5776</v>
      </c>
      <c r="J75" s="6">
        <f t="shared" si="0"/>
        <v>7046.72</v>
      </c>
      <c r="K75" s="7">
        <v>0.3</v>
      </c>
      <c r="L75" s="8">
        <f t="shared" si="1"/>
        <v>4043.2</v>
      </c>
      <c r="M75" s="8">
        <f t="shared" si="2"/>
        <v>4932.7</v>
      </c>
      <c r="N75" s="8">
        <f t="shared" si="3"/>
        <v>4043.2</v>
      </c>
      <c r="O75" s="8">
        <f t="shared" si="4"/>
        <v>4932.7</v>
      </c>
      <c r="P75" s="71"/>
      <c r="Q75" s="6">
        <f t="shared" si="5"/>
        <v>0</v>
      </c>
      <c r="R75" s="6">
        <f t="shared" si="6"/>
        <v>0</v>
      </c>
    </row>
    <row r="76" spans="1:18" ht="24" customHeight="1">
      <c r="A76" s="17" t="s">
        <v>167</v>
      </c>
      <c r="B76" s="18" t="s">
        <v>168</v>
      </c>
      <c r="C76" s="16" t="s">
        <v>40</v>
      </c>
      <c r="D76" s="16" t="s">
        <v>390</v>
      </c>
      <c r="E76" s="16" t="s">
        <v>27</v>
      </c>
      <c r="F76" s="16" t="s">
        <v>379</v>
      </c>
      <c r="G76" s="16" t="s">
        <v>380</v>
      </c>
      <c r="H76" s="16" t="s">
        <v>43</v>
      </c>
      <c r="I76" s="6">
        <v>8664</v>
      </c>
      <c r="J76" s="6">
        <f t="shared" si="0"/>
        <v>10570.08</v>
      </c>
      <c r="K76" s="7">
        <v>0.3</v>
      </c>
      <c r="L76" s="8">
        <f t="shared" si="1"/>
        <v>6064.8</v>
      </c>
      <c r="M76" s="8">
        <f t="shared" si="2"/>
        <v>7399.06</v>
      </c>
      <c r="N76" s="8">
        <f t="shared" si="3"/>
        <v>6064.8</v>
      </c>
      <c r="O76" s="8">
        <f t="shared" si="4"/>
        <v>7399.06</v>
      </c>
      <c r="P76" s="71"/>
      <c r="Q76" s="6">
        <f t="shared" si="5"/>
        <v>0</v>
      </c>
      <c r="R76" s="6">
        <f t="shared" si="6"/>
        <v>0</v>
      </c>
    </row>
    <row r="77" spans="1:18" ht="24" customHeight="1">
      <c r="A77" s="17" t="s">
        <v>169</v>
      </c>
      <c r="B77" s="18" t="s">
        <v>170</v>
      </c>
      <c r="C77" s="16" t="s">
        <v>40</v>
      </c>
      <c r="D77" s="16" t="s">
        <v>390</v>
      </c>
      <c r="E77" s="16" t="s">
        <v>27</v>
      </c>
      <c r="F77" s="16" t="s">
        <v>41</v>
      </c>
      <c r="G77" s="16" t="s">
        <v>42</v>
      </c>
      <c r="H77" s="16" t="s">
        <v>43</v>
      </c>
      <c r="I77" s="6">
        <v>189</v>
      </c>
      <c r="J77" s="6">
        <f t="shared" si="0"/>
        <v>230.58</v>
      </c>
      <c r="K77" s="7">
        <v>0.3</v>
      </c>
      <c r="L77" s="8">
        <f t="shared" si="1"/>
        <v>132.30000000000001</v>
      </c>
      <c r="M77" s="8">
        <f t="shared" si="2"/>
        <v>161.41</v>
      </c>
      <c r="N77" s="8">
        <f t="shared" si="3"/>
        <v>132.30000000000001</v>
      </c>
      <c r="O77" s="8">
        <f t="shared" si="4"/>
        <v>161.41</v>
      </c>
      <c r="P77" s="71"/>
      <c r="Q77" s="6">
        <f t="shared" si="5"/>
        <v>0</v>
      </c>
      <c r="R77" s="6">
        <f t="shared" si="6"/>
        <v>0</v>
      </c>
    </row>
    <row r="78" spans="1:18" ht="24" customHeight="1">
      <c r="A78" s="17" t="s">
        <v>169</v>
      </c>
      <c r="B78" s="18" t="s">
        <v>170</v>
      </c>
      <c r="C78" s="16" t="s">
        <v>40</v>
      </c>
      <c r="D78" s="16" t="s">
        <v>390</v>
      </c>
      <c r="E78" s="16" t="s">
        <v>27</v>
      </c>
      <c r="F78" s="16" t="s">
        <v>377</v>
      </c>
      <c r="G78" s="16" t="s">
        <v>378</v>
      </c>
      <c r="H78" s="16" t="s">
        <v>43</v>
      </c>
      <c r="I78" s="6">
        <v>378</v>
      </c>
      <c r="J78" s="6">
        <f t="shared" si="0"/>
        <v>461.16</v>
      </c>
      <c r="K78" s="7">
        <v>0.3</v>
      </c>
      <c r="L78" s="8">
        <f t="shared" si="1"/>
        <v>264.60000000000002</v>
      </c>
      <c r="M78" s="8">
        <f t="shared" si="2"/>
        <v>322.81</v>
      </c>
      <c r="N78" s="8">
        <f t="shared" si="3"/>
        <v>264.60000000000002</v>
      </c>
      <c r="O78" s="8">
        <f t="shared" si="4"/>
        <v>322.81</v>
      </c>
      <c r="P78" s="71"/>
      <c r="Q78" s="6">
        <f t="shared" si="5"/>
        <v>0</v>
      </c>
      <c r="R78" s="6">
        <f t="shared" si="6"/>
        <v>0</v>
      </c>
    </row>
    <row r="79" spans="1:18" ht="24" customHeight="1">
      <c r="A79" s="17" t="s">
        <v>169</v>
      </c>
      <c r="B79" s="18" t="s">
        <v>170</v>
      </c>
      <c r="C79" s="16" t="s">
        <v>40</v>
      </c>
      <c r="D79" s="16" t="s">
        <v>390</v>
      </c>
      <c r="E79" s="16" t="s">
        <v>27</v>
      </c>
      <c r="F79" s="16" t="s">
        <v>379</v>
      </c>
      <c r="G79" s="16" t="s">
        <v>380</v>
      </c>
      <c r="H79" s="16" t="s">
        <v>43</v>
      </c>
      <c r="I79" s="6">
        <v>567</v>
      </c>
      <c r="J79" s="6">
        <f t="shared" si="0"/>
        <v>691.74</v>
      </c>
      <c r="K79" s="7">
        <v>0.3</v>
      </c>
      <c r="L79" s="8">
        <f t="shared" si="1"/>
        <v>396.9</v>
      </c>
      <c r="M79" s="8">
        <f t="shared" si="2"/>
        <v>484.22</v>
      </c>
      <c r="N79" s="8">
        <f t="shared" si="3"/>
        <v>396.9</v>
      </c>
      <c r="O79" s="8">
        <f t="shared" si="4"/>
        <v>484.22</v>
      </c>
      <c r="P79" s="71"/>
      <c r="Q79" s="6">
        <f t="shared" si="5"/>
        <v>0</v>
      </c>
      <c r="R79" s="6">
        <f t="shared" si="6"/>
        <v>0</v>
      </c>
    </row>
    <row r="80" spans="1:18" ht="24" customHeight="1">
      <c r="A80" s="17" t="s">
        <v>171</v>
      </c>
      <c r="B80" s="18" t="s">
        <v>172</v>
      </c>
      <c r="C80" s="16" t="s">
        <v>40</v>
      </c>
      <c r="D80" s="16" t="s">
        <v>390</v>
      </c>
      <c r="E80" s="16" t="s">
        <v>27</v>
      </c>
      <c r="F80" s="16" t="s">
        <v>41</v>
      </c>
      <c r="G80" s="16" t="s">
        <v>42</v>
      </c>
      <c r="H80" s="16" t="s">
        <v>43</v>
      </c>
      <c r="I80" s="6">
        <v>754</v>
      </c>
      <c r="J80" s="6">
        <f t="shared" si="0"/>
        <v>919.88</v>
      </c>
      <c r="K80" s="7">
        <v>0.3</v>
      </c>
      <c r="L80" s="8">
        <f t="shared" si="1"/>
        <v>527.79999999999995</v>
      </c>
      <c r="M80" s="8">
        <f t="shared" si="2"/>
        <v>643.91999999999996</v>
      </c>
      <c r="N80" s="8">
        <f t="shared" si="3"/>
        <v>527.79999999999995</v>
      </c>
      <c r="O80" s="8">
        <f t="shared" si="4"/>
        <v>643.91999999999996</v>
      </c>
      <c r="P80" s="71"/>
      <c r="Q80" s="6">
        <f t="shared" si="5"/>
        <v>0</v>
      </c>
      <c r="R80" s="6">
        <f t="shared" si="6"/>
        <v>0</v>
      </c>
    </row>
    <row r="81" spans="1:18" ht="24" customHeight="1">
      <c r="A81" s="17" t="s">
        <v>171</v>
      </c>
      <c r="B81" s="18" t="s">
        <v>172</v>
      </c>
      <c r="C81" s="16" t="s">
        <v>40</v>
      </c>
      <c r="D81" s="16" t="s">
        <v>390</v>
      </c>
      <c r="E81" s="16" t="s">
        <v>27</v>
      </c>
      <c r="F81" s="16" t="s">
        <v>377</v>
      </c>
      <c r="G81" s="16" t="s">
        <v>378</v>
      </c>
      <c r="H81" s="16" t="s">
        <v>43</v>
      </c>
      <c r="I81" s="6">
        <v>1508</v>
      </c>
      <c r="J81" s="6">
        <f t="shared" si="0"/>
        <v>1839.76</v>
      </c>
      <c r="K81" s="7">
        <v>0.3</v>
      </c>
      <c r="L81" s="8">
        <f t="shared" si="1"/>
        <v>1055.5999999999999</v>
      </c>
      <c r="M81" s="8">
        <f t="shared" si="2"/>
        <v>1287.83</v>
      </c>
      <c r="N81" s="8">
        <f t="shared" si="3"/>
        <v>1055.5999999999999</v>
      </c>
      <c r="O81" s="8">
        <f t="shared" si="4"/>
        <v>1287.83</v>
      </c>
      <c r="P81" s="71"/>
      <c r="Q81" s="6">
        <f t="shared" si="5"/>
        <v>0</v>
      </c>
      <c r="R81" s="6">
        <f t="shared" si="6"/>
        <v>0</v>
      </c>
    </row>
    <row r="82" spans="1:18" ht="24" customHeight="1">
      <c r="A82" s="17" t="s">
        <v>171</v>
      </c>
      <c r="B82" s="18" t="s">
        <v>172</v>
      </c>
      <c r="C82" s="16" t="s">
        <v>40</v>
      </c>
      <c r="D82" s="16" t="s">
        <v>390</v>
      </c>
      <c r="E82" s="16" t="s">
        <v>27</v>
      </c>
      <c r="F82" s="16" t="s">
        <v>379</v>
      </c>
      <c r="G82" s="16" t="s">
        <v>380</v>
      </c>
      <c r="H82" s="16" t="s">
        <v>43</v>
      </c>
      <c r="I82" s="6">
        <v>2262</v>
      </c>
      <c r="J82" s="6">
        <f t="shared" si="0"/>
        <v>2759.64</v>
      </c>
      <c r="K82" s="7">
        <v>0.3</v>
      </c>
      <c r="L82" s="8">
        <f t="shared" si="1"/>
        <v>1583.4</v>
      </c>
      <c r="M82" s="8">
        <f t="shared" si="2"/>
        <v>1931.75</v>
      </c>
      <c r="N82" s="8">
        <f t="shared" si="3"/>
        <v>1583.4</v>
      </c>
      <c r="O82" s="8">
        <f t="shared" si="4"/>
        <v>1931.75</v>
      </c>
      <c r="P82" s="71"/>
      <c r="Q82" s="6">
        <f t="shared" si="5"/>
        <v>0</v>
      </c>
      <c r="R82" s="6">
        <f t="shared" si="6"/>
        <v>0</v>
      </c>
    </row>
    <row r="83" spans="1:18" ht="24" customHeight="1">
      <c r="A83" s="17" t="s">
        <v>187</v>
      </c>
      <c r="B83" s="18" t="s">
        <v>188</v>
      </c>
      <c r="C83" s="16" t="s">
        <v>40</v>
      </c>
      <c r="D83" s="16" t="s">
        <v>390</v>
      </c>
      <c r="E83" s="16" t="s">
        <v>27</v>
      </c>
      <c r="F83" s="16" t="s">
        <v>41</v>
      </c>
      <c r="G83" s="16" t="s">
        <v>42</v>
      </c>
      <c r="H83" s="16" t="s">
        <v>43</v>
      </c>
      <c r="I83" s="6">
        <v>1186</v>
      </c>
      <c r="J83" s="6">
        <f t="shared" si="0"/>
        <v>1446.92</v>
      </c>
      <c r="K83" s="7">
        <v>0.3</v>
      </c>
      <c r="L83" s="8">
        <f t="shared" si="1"/>
        <v>830.2</v>
      </c>
      <c r="M83" s="8">
        <f t="shared" si="2"/>
        <v>1012.84</v>
      </c>
      <c r="N83" s="8">
        <f t="shared" si="3"/>
        <v>830.2</v>
      </c>
      <c r="O83" s="8">
        <f t="shared" si="4"/>
        <v>1012.84</v>
      </c>
      <c r="P83" s="71"/>
      <c r="Q83" s="6">
        <f t="shared" si="5"/>
        <v>0</v>
      </c>
      <c r="R83" s="6">
        <f t="shared" si="6"/>
        <v>0</v>
      </c>
    </row>
    <row r="84" spans="1:18" ht="24" customHeight="1">
      <c r="A84" s="17" t="s">
        <v>187</v>
      </c>
      <c r="B84" s="18" t="s">
        <v>188</v>
      </c>
      <c r="C84" s="16" t="s">
        <v>40</v>
      </c>
      <c r="D84" s="16" t="s">
        <v>390</v>
      </c>
      <c r="E84" s="16" t="s">
        <v>27</v>
      </c>
      <c r="F84" s="16" t="s">
        <v>377</v>
      </c>
      <c r="G84" s="16" t="s">
        <v>378</v>
      </c>
      <c r="H84" s="16" t="s">
        <v>43</v>
      </c>
      <c r="I84" s="6">
        <v>2372</v>
      </c>
      <c r="J84" s="6">
        <f t="shared" si="0"/>
        <v>2893.84</v>
      </c>
      <c r="K84" s="7">
        <v>0.3</v>
      </c>
      <c r="L84" s="8">
        <f t="shared" si="1"/>
        <v>1660.4</v>
      </c>
      <c r="M84" s="8">
        <f t="shared" si="2"/>
        <v>2025.69</v>
      </c>
      <c r="N84" s="8">
        <f t="shared" si="3"/>
        <v>1660.4</v>
      </c>
      <c r="O84" s="8">
        <f t="shared" si="4"/>
        <v>2025.69</v>
      </c>
      <c r="P84" s="71"/>
      <c r="Q84" s="6">
        <f t="shared" si="5"/>
        <v>0</v>
      </c>
      <c r="R84" s="6">
        <f t="shared" si="6"/>
        <v>0</v>
      </c>
    </row>
    <row r="85" spans="1:18" ht="24" customHeight="1">
      <c r="A85" s="17" t="s">
        <v>187</v>
      </c>
      <c r="B85" s="18" t="s">
        <v>188</v>
      </c>
      <c r="C85" s="16" t="s">
        <v>40</v>
      </c>
      <c r="D85" s="16" t="s">
        <v>390</v>
      </c>
      <c r="E85" s="16" t="s">
        <v>27</v>
      </c>
      <c r="F85" s="16" t="s">
        <v>379</v>
      </c>
      <c r="G85" s="16" t="s">
        <v>380</v>
      </c>
      <c r="H85" s="16" t="s">
        <v>43</v>
      </c>
      <c r="I85" s="6">
        <v>3558</v>
      </c>
      <c r="J85" s="6">
        <f t="shared" si="0"/>
        <v>4340.76</v>
      </c>
      <c r="K85" s="7">
        <v>0.3</v>
      </c>
      <c r="L85" s="8">
        <f t="shared" si="1"/>
        <v>2490.6</v>
      </c>
      <c r="M85" s="8">
        <f t="shared" si="2"/>
        <v>3038.53</v>
      </c>
      <c r="N85" s="8">
        <f t="shared" si="3"/>
        <v>2490.6</v>
      </c>
      <c r="O85" s="8">
        <f t="shared" si="4"/>
        <v>3038.53</v>
      </c>
      <c r="P85" s="71"/>
      <c r="Q85" s="6">
        <f t="shared" si="5"/>
        <v>0</v>
      </c>
      <c r="R85" s="6">
        <f t="shared" si="6"/>
        <v>0</v>
      </c>
    </row>
    <row r="86" spans="1:18" s="73" customFormat="1" ht="24" customHeight="1">
      <c r="A86" s="19" t="s">
        <v>189</v>
      </c>
      <c r="B86" s="20" t="s">
        <v>190</v>
      </c>
      <c r="C86" s="21" t="s">
        <v>40</v>
      </c>
      <c r="D86" s="21" t="s">
        <v>126</v>
      </c>
      <c r="E86" s="21" t="s">
        <v>27</v>
      </c>
      <c r="F86" s="21" t="s">
        <v>41</v>
      </c>
      <c r="G86" s="21" t="s">
        <v>42</v>
      </c>
      <c r="H86" s="21" t="s">
        <v>43</v>
      </c>
      <c r="I86" s="6">
        <v>358</v>
      </c>
      <c r="J86" s="6">
        <f t="shared" si="0"/>
        <v>436.76</v>
      </c>
      <c r="K86" s="7">
        <v>0.3</v>
      </c>
      <c r="L86" s="8">
        <f t="shared" si="1"/>
        <v>250.6</v>
      </c>
      <c r="M86" s="8">
        <f t="shared" si="2"/>
        <v>305.73</v>
      </c>
      <c r="N86" s="8">
        <f t="shared" si="3"/>
        <v>250.6</v>
      </c>
      <c r="O86" s="8">
        <f t="shared" si="4"/>
        <v>305.73</v>
      </c>
      <c r="P86" s="71"/>
      <c r="Q86" s="6">
        <f t="shared" si="5"/>
        <v>0</v>
      </c>
      <c r="R86" s="6">
        <f t="shared" si="6"/>
        <v>0</v>
      </c>
    </row>
    <row r="87" spans="1:18" s="73" customFormat="1" ht="24" customHeight="1">
      <c r="A87" s="19" t="s">
        <v>189</v>
      </c>
      <c r="B87" s="20" t="s">
        <v>190</v>
      </c>
      <c r="C87" s="21" t="s">
        <v>40</v>
      </c>
      <c r="D87" s="21" t="s">
        <v>126</v>
      </c>
      <c r="E87" s="21" t="s">
        <v>27</v>
      </c>
      <c r="F87" s="21" t="s">
        <v>377</v>
      </c>
      <c r="G87" s="21" t="s">
        <v>378</v>
      </c>
      <c r="H87" s="21" t="s">
        <v>43</v>
      </c>
      <c r="I87" s="6">
        <v>716</v>
      </c>
      <c r="J87" s="6">
        <f t="shared" si="0"/>
        <v>873.52</v>
      </c>
      <c r="K87" s="7">
        <v>0.3</v>
      </c>
      <c r="L87" s="8">
        <f t="shared" si="1"/>
        <v>501.2</v>
      </c>
      <c r="M87" s="8">
        <f t="shared" si="2"/>
        <v>611.46</v>
      </c>
      <c r="N87" s="8">
        <f t="shared" si="3"/>
        <v>501.2</v>
      </c>
      <c r="O87" s="8">
        <f t="shared" si="4"/>
        <v>611.46</v>
      </c>
      <c r="P87" s="71"/>
      <c r="Q87" s="6">
        <f t="shared" si="5"/>
        <v>0</v>
      </c>
      <c r="R87" s="6">
        <f t="shared" si="6"/>
        <v>0</v>
      </c>
    </row>
    <row r="88" spans="1:18" s="73" customFormat="1" ht="24" customHeight="1">
      <c r="A88" s="19" t="s">
        <v>189</v>
      </c>
      <c r="B88" s="20" t="s">
        <v>190</v>
      </c>
      <c r="C88" s="21" t="s">
        <v>40</v>
      </c>
      <c r="D88" s="21" t="s">
        <v>126</v>
      </c>
      <c r="E88" s="21" t="s">
        <v>27</v>
      </c>
      <c r="F88" s="21" t="s">
        <v>379</v>
      </c>
      <c r="G88" s="21" t="s">
        <v>380</v>
      </c>
      <c r="H88" s="21" t="s">
        <v>43</v>
      </c>
      <c r="I88" s="6">
        <v>1074</v>
      </c>
      <c r="J88" s="6">
        <f t="shared" si="0"/>
        <v>1310.28</v>
      </c>
      <c r="K88" s="7">
        <v>0.3</v>
      </c>
      <c r="L88" s="8">
        <f t="shared" si="1"/>
        <v>751.8</v>
      </c>
      <c r="M88" s="8">
        <f t="shared" si="2"/>
        <v>917.2</v>
      </c>
      <c r="N88" s="8">
        <f t="shared" si="3"/>
        <v>751.8</v>
      </c>
      <c r="O88" s="8">
        <f t="shared" si="4"/>
        <v>917.2</v>
      </c>
      <c r="P88" s="71"/>
      <c r="Q88" s="6">
        <f t="shared" si="5"/>
        <v>0</v>
      </c>
      <c r="R88" s="6">
        <f t="shared" si="6"/>
        <v>0</v>
      </c>
    </row>
    <row r="89" spans="1:18" ht="24" customHeight="1">
      <c r="A89" s="14" t="s">
        <v>211</v>
      </c>
      <c r="B89" s="15" t="s">
        <v>212</v>
      </c>
      <c r="C89" s="16" t="s">
        <v>40</v>
      </c>
      <c r="D89" s="16" t="s">
        <v>390</v>
      </c>
      <c r="E89" s="16" t="s">
        <v>27</v>
      </c>
      <c r="F89" s="16" t="s">
        <v>41</v>
      </c>
      <c r="G89" s="16" t="s">
        <v>42</v>
      </c>
      <c r="H89" s="16" t="s">
        <v>43</v>
      </c>
      <c r="I89" s="6">
        <v>206</v>
      </c>
      <c r="J89" s="6">
        <f t="shared" si="0"/>
        <v>251.32</v>
      </c>
      <c r="K89" s="7">
        <v>0.3</v>
      </c>
      <c r="L89" s="8">
        <f t="shared" si="1"/>
        <v>144.19999999999999</v>
      </c>
      <c r="M89" s="8">
        <f t="shared" si="2"/>
        <v>175.92</v>
      </c>
      <c r="N89" s="8">
        <f t="shared" si="3"/>
        <v>144.19999999999999</v>
      </c>
      <c r="O89" s="8">
        <f t="shared" si="4"/>
        <v>175.92</v>
      </c>
      <c r="P89" s="71"/>
      <c r="Q89" s="6">
        <f t="shared" si="5"/>
        <v>0</v>
      </c>
      <c r="R89" s="6">
        <f t="shared" si="6"/>
        <v>0</v>
      </c>
    </row>
    <row r="90" spans="1:18" ht="24" customHeight="1">
      <c r="A90" s="14" t="s">
        <v>211</v>
      </c>
      <c r="B90" s="15" t="s">
        <v>212</v>
      </c>
      <c r="C90" s="16" t="s">
        <v>40</v>
      </c>
      <c r="D90" s="16" t="s">
        <v>390</v>
      </c>
      <c r="E90" s="16" t="s">
        <v>27</v>
      </c>
      <c r="F90" s="16" t="s">
        <v>377</v>
      </c>
      <c r="G90" s="16" t="s">
        <v>378</v>
      </c>
      <c r="H90" s="16" t="s">
        <v>43</v>
      </c>
      <c r="I90" s="6">
        <v>412</v>
      </c>
      <c r="J90" s="6">
        <f t="shared" si="0"/>
        <v>502.64</v>
      </c>
      <c r="K90" s="7">
        <v>0.3</v>
      </c>
      <c r="L90" s="8">
        <f t="shared" si="1"/>
        <v>288.39999999999998</v>
      </c>
      <c r="M90" s="8">
        <f t="shared" si="2"/>
        <v>351.85</v>
      </c>
      <c r="N90" s="8">
        <f t="shared" si="3"/>
        <v>288.39999999999998</v>
      </c>
      <c r="O90" s="8">
        <f t="shared" si="4"/>
        <v>351.85</v>
      </c>
      <c r="P90" s="71"/>
      <c r="Q90" s="6">
        <f t="shared" si="5"/>
        <v>0</v>
      </c>
      <c r="R90" s="6">
        <f t="shared" si="6"/>
        <v>0</v>
      </c>
    </row>
    <row r="91" spans="1:18" ht="24" customHeight="1">
      <c r="A91" s="14" t="s">
        <v>211</v>
      </c>
      <c r="B91" s="15" t="s">
        <v>212</v>
      </c>
      <c r="C91" s="16" t="s">
        <v>40</v>
      </c>
      <c r="D91" s="16" t="s">
        <v>390</v>
      </c>
      <c r="E91" s="16" t="s">
        <v>27</v>
      </c>
      <c r="F91" s="16" t="s">
        <v>379</v>
      </c>
      <c r="G91" s="16" t="s">
        <v>380</v>
      </c>
      <c r="H91" s="16" t="s">
        <v>43</v>
      </c>
      <c r="I91" s="6">
        <v>618</v>
      </c>
      <c r="J91" s="6">
        <f t="shared" si="0"/>
        <v>753.96</v>
      </c>
      <c r="K91" s="7">
        <v>0.3</v>
      </c>
      <c r="L91" s="8">
        <f t="shared" si="1"/>
        <v>432.6</v>
      </c>
      <c r="M91" s="8">
        <f t="shared" si="2"/>
        <v>527.77</v>
      </c>
      <c r="N91" s="8">
        <f t="shared" si="3"/>
        <v>432.6</v>
      </c>
      <c r="O91" s="8">
        <f t="shared" si="4"/>
        <v>527.77</v>
      </c>
      <c r="P91" s="71"/>
      <c r="Q91" s="6">
        <f t="shared" si="5"/>
        <v>0</v>
      </c>
      <c r="R91" s="6">
        <f t="shared" si="6"/>
        <v>0</v>
      </c>
    </row>
    <row r="92" spans="1:18" ht="24" customHeight="1">
      <c r="A92" s="17" t="s">
        <v>211</v>
      </c>
      <c r="B92" s="18" t="s">
        <v>212</v>
      </c>
      <c r="C92" s="16" t="s">
        <v>40</v>
      </c>
      <c r="D92" s="16" t="s">
        <v>390</v>
      </c>
      <c r="E92" s="16" t="s">
        <v>27</v>
      </c>
      <c r="F92" s="16" t="s">
        <v>41</v>
      </c>
      <c r="G92" s="16" t="s">
        <v>42</v>
      </c>
      <c r="H92" s="16" t="s">
        <v>43</v>
      </c>
      <c r="I92" s="6">
        <v>206</v>
      </c>
      <c r="J92" s="6">
        <f t="shared" si="0"/>
        <v>251.32</v>
      </c>
      <c r="K92" s="7">
        <v>0.3</v>
      </c>
      <c r="L92" s="8">
        <f t="shared" si="1"/>
        <v>144.19999999999999</v>
      </c>
      <c r="M92" s="8">
        <f t="shared" si="2"/>
        <v>175.92</v>
      </c>
      <c r="N92" s="8">
        <f t="shared" si="3"/>
        <v>144.19999999999999</v>
      </c>
      <c r="O92" s="8">
        <f t="shared" si="4"/>
        <v>175.92</v>
      </c>
      <c r="P92" s="71"/>
      <c r="Q92" s="6">
        <f t="shared" si="5"/>
        <v>0</v>
      </c>
      <c r="R92" s="6">
        <f t="shared" si="6"/>
        <v>0</v>
      </c>
    </row>
    <row r="93" spans="1:18" ht="24" customHeight="1">
      <c r="A93" s="17" t="s">
        <v>211</v>
      </c>
      <c r="B93" s="18" t="s">
        <v>212</v>
      </c>
      <c r="C93" s="16" t="s">
        <v>40</v>
      </c>
      <c r="D93" s="16" t="s">
        <v>390</v>
      </c>
      <c r="E93" s="16" t="s">
        <v>27</v>
      </c>
      <c r="F93" s="16" t="s">
        <v>377</v>
      </c>
      <c r="G93" s="16" t="s">
        <v>378</v>
      </c>
      <c r="H93" s="16" t="s">
        <v>43</v>
      </c>
      <c r="I93" s="6">
        <v>412</v>
      </c>
      <c r="J93" s="6">
        <f t="shared" si="0"/>
        <v>502.64</v>
      </c>
      <c r="K93" s="7">
        <v>0.3</v>
      </c>
      <c r="L93" s="8">
        <f t="shared" si="1"/>
        <v>288.39999999999998</v>
      </c>
      <c r="M93" s="8">
        <f t="shared" si="2"/>
        <v>351.85</v>
      </c>
      <c r="N93" s="8">
        <f t="shared" si="3"/>
        <v>288.39999999999998</v>
      </c>
      <c r="O93" s="8">
        <f t="shared" si="4"/>
        <v>351.85</v>
      </c>
      <c r="P93" s="71"/>
      <c r="Q93" s="6">
        <f t="shared" si="5"/>
        <v>0</v>
      </c>
      <c r="R93" s="6">
        <f t="shared" si="6"/>
        <v>0</v>
      </c>
    </row>
    <row r="94" spans="1:18" ht="24" customHeight="1">
      <c r="A94" s="17" t="s">
        <v>211</v>
      </c>
      <c r="B94" s="18" t="s">
        <v>212</v>
      </c>
      <c r="C94" s="16" t="s">
        <v>40</v>
      </c>
      <c r="D94" s="16" t="s">
        <v>390</v>
      </c>
      <c r="E94" s="16" t="s">
        <v>27</v>
      </c>
      <c r="F94" s="16" t="s">
        <v>379</v>
      </c>
      <c r="G94" s="16" t="s">
        <v>380</v>
      </c>
      <c r="H94" s="16" t="s">
        <v>43</v>
      </c>
      <c r="I94" s="6">
        <v>618</v>
      </c>
      <c r="J94" s="6">
        <f t="shared" si="0"/>
        <v>753.96</v>
      </c>
      <c r="K94" s="7">
        <v>0.3</v>
      </c>
      <c r="L94" s="8">
        <f t="shared" si="1"/>
        <v>432.6</v>
      </c>
      <c r="M94" s="8">
        <f t="shared" si="2"/>
        <v>527.77</v>
      </c>
      <c r="N94" s="8">
        <f t="shared" si="3"/>
        <v>432.6</v>
      </c>
      <c r="O94" s="8">
        <f t="shared" si="4"/>
        <v>527.77</v>
      </c>
      <c r="P94" s="71"/>
      <c r="Q94" s="6">
        <f t="shared" si="5"/>
        <v>0</v>
      </c>
      <c r="R94" s="6">
        <f t="shared" si="6"/>
        <v>0</v>
      </c>
    </row>
    <row r="95" spans="1:18" s="73" customFormat="1" ht="24" customHeight="1">
      <c r="A95" s="19" t="s">
        <v>215</v>
      </c>
      <c r="B95" s="20" t="s">
        <v>216</v>
      </c>
      <c r="C95" s="21" t="s">
        <v>40</v>
      </c>
      <c r="D95" s="21" t="s">
        <v>126</v>
      </c>
      <c r="E95" s="21" t="s">
        <v>27</v>
      </c>
      <c r="F95" s="21" t="s">
        <v>41</v>
      </c>
      <c r="G95" s="21" t="s">
        <v>42</v>
      </c>
      <c r="H95" s="21" t="s">
        <v>43</v>
      </c>
      <c r="I95" s="6">
        <v>74</v>
      </c>
      <c r="J95" s="6">
        <f t="shared" si="0"/>
        <v>90.28</v>
      </c>
      <c r="K95" s="7">
        <v>0.3</v>
      </c>
      <c r="L95" s="8">
        <f t="shared" si="1"/>
        <v>51.8</v>
      </c>
      <c r="M95" s="8">
        <f t="shared" si="2"/>
        <v>63.2</v>
      </c>
      <c r="N95" s="8">
        <f t="shared" si="3"/>
        <v>51.8</v>
      </c>
      <c r="O95" s="8">
        <f t="shared" si="4"/>
        <v>63.2</v>
      </c>
      <c r="P95" s="71"/>
      <c r="Q95" s="6">
        <f t="shared" si="5"/>
        <v>0</v>
      </c>
      <c r="R95" s="6">
        <f t="shared" si="6"/>
        <v>0</v>
      </c>
    </row>
    <row r="96" spans="1:18" s="73" customFormat="1" ht="24" customHeight="1">
      <c r="A96" s="19" t="s">
        <v>215</v>
      </c>
      <c r="B96" s="20" t="s">
        <v>216</v>
      </c>
      <c r="C96" s="21" t="s">
        <v>40</v>
      </c>
      <c r="D96" s="21" t="s">
        <v>126</v>
      </c>
      <c r="E96" s="21" t="s">
        <v>27</v>
      </c>
      <c r="F96" s="21" t="s">
        <v>377</v>
      </c>
      <c r="G96" s="21" t="s">
        <v>378</v>
      </c>
      <c r="H96" s="21" t="s">
        <v>43</v>
      </c>
      <c r="I96" s="6">
        <v>148</v>
      </c>
      <c r="J96" s="6">
        <f t="shared" si="0"/>
        <v>180.56</v>
      </c>
      <c r="K96" s="7">
        <v>0.3</v>
      </c>
      <c r="L96" s="8">
        <f t="shared" si="1"/>
        <v>103.6</v>
      </c>
      <c r="M96" s="8">
        <f t="shared" si="2"/>
        <v>126.39</v>
      </c>
      <c r="N96" s="8">
        <f t="shared" si="3"/>
        <v>103.6</v>
      </c>
      <c r="O96" s="8">
        <f t="shared" si="4"/>
        <v>126.39</v>
      </c>
      <c r="P96" s="71"/>
      <c r="Q96" s="6">
        <f t="shared" si="5"/>
        <v>0</v>
      </c>
      <c r="R96" s="6">
        <f t="shared" si="6"/>
        <v>0</v>
      </c>
    </row>
    <row r="97" spans="1:18" s="73" customFormat="1" ht="24" customHeight="1">
      <c r="A97" s="19" t="s">
        <v>215</v>
      </c>
      <c r="B97" s="20" t="s">
        <v>216</v>
      </c>
      <c r="C97" s="21" t="s">
        <v>40</v>
      </c>
      <c r="D97" s="21" t="s">
        <v>126</v>
      </c>
      <c r="E97" s="21" t="s">
        <v>27</v>
      </c>
      <c r="F97" s="21" t="s">
        <v>379</v>
      </c>
      <c r="G97" s="21" t="s">
        <v>380</v>
      </c>
      <c r="H97" s="21" t="s">
        <v>43</v>
      </c>
      <c r="I97" s="6">
        <v>222</v>
      </c>
      <c r="J97" s="6">
        <f t="shared" si="0"/>
        <v>270.83999999999997</v>
      </c>
      <c r="K97" s="7">
        <v>0.3</v>
      </c>
      <c r="L97" s="8">
        <f t="shared" si="1"/>
        <v>155.4</v>
      </c>
      <c r="M97" s="8">
        <f t="shared" si="2"/>
        <v>189.59</v>
      </c>
      <c r="N97" s="8">
        <f t="shared" si="3"/>
        <v>155.4</v>
      </c>
      <c r="O97" s="8">
        <f t="shared" si="4"/>
        <v>189.59</v>
      </c>
      <c r="P97" s="71"/>
      <c r="Q97" s="6">
        <f t="shared" si="5"/>
        <v>0</v>
      </c>
      <c r="R97" s="6">
        <f t="shared" si="6"/>
        <v>0</v>
      </c>
    </row>
    <row r="98" spans="1:18" ht="24" customHeight="1">
      <c r="A98" s="14" t="s">
        <v>217</v>
      </c>
      <c r="B98" s="15" t="s">
        <v>218</v>
      </c>
      <c r="C98" s="16" t="s">
        <v>40</v>
      </c>
      <c r="D98" s="16" t="s">
        <v>390</v>
      </c>
      <c r="E98" s="16" t="s">
        <v>27</v>
      </c>
      <c r="F98" s="16" t="s">
        <v>41</v>
      </c>
      <c r="G98" s="16" t="s">
        <v>42</v>
      </c>
      <c r="H98" s="16" t="s">
        <v>43</v>
      </c>
      <c r="I98" s="6">
        <v>81</v>
      </c>
      <c r="J98" s="6">
        <f t="shared" si="0"/>
        <v>98.82</v>
      </c>
      <c r="K98" s="7">
        <v>0.3</v>
      </c>
      <c r="L98" s="8">
        <f t="shared" si="1"/>
        <v>56.7</v>
      </c>
      <c r="M98" s="8">
        <f t="shared" si="2"/>
        <v>69.17</v>
      </c>
      <c r="N98" s="8">
        <f t="shared" si="3"/>
        <v>56.7</v>
      </c>
      <c r="O98" s="8">
        <f t="shared" si="4"/>
        <v>69.17</v>
      </c>
      <c r="P98" s="71"/>
      <c r="Q98" s="6">
        <f t="shared" si="5"/>
        <v>0</v>
      </c>
      <c r="R98" s="6">
        <f t="shared" si="6"/>
        <v>0</v>
      </c>
    </row>
    <row r="99" spans="1:18" ht="24" customHeight="1">
      <c r="A99" s="14" t="s">
        <v>217</v>
      </c>
      <c r="B99" s="15" t="s">
        <v>218</v>
      </c>
      <c r="C99" s="16" t="s">
        <v>40</v>
      </c>
      <c r="D99" s="16" t="s">
        <v>390</v>
      </c>
      <c r="E99" s="16" t="s">
        <v>27</v>
      </c>
      <c r="F99" s="16" t="s">
        <v>377</v>
      </c>
      <c r="G99" s="16" t="s">
        <v>378</v>
      </c>
      <c r="H99" s="16" t="s">
        <v>43</v>
      </c>
      <c r="I99" s="6">
        <v>162</v>
      </c>
      <c r="J99" s="6">
        <f t="shared" si="0"/>
        <v>197.64</v>
      </c>
      <c r="K99" s="7">
        <v>0.3</v>
      </c>
      <c r="L99" s="8">
        <f t="shared" si="1"/>
        <v>113.4</v>
      </c>
      <c r="M99" s="8">
        <f t="shared" si="2"/>
        <v>138.35</v>
      </c>
      <c r="N99" s="8">
        <f t="shared" si="3"/>
        <v>113.4</v>
      </c>
      <c r="O99" s="8">
        <f t="shared" si="4"/>
        <v>138.35</v>
      </c>
      <c r="P99" s="71"/>
      <c r="Q99" s="6">
        <f t="shared" si="5"/>
        <v>0</v>
      </c>
      <c r="R99" s="6">
        <f t="shared" si="6"/>
        <v>0</v>
      </c>
    </row>
    <row r="100" spans="1:18" ht="24" customHeight="1">
      <c r="A100" s="14" t="s">
        <v>217</v>
      </c>
      <c r="B100" s="15" t="s">
        <v>218</v>
      </c>
      <c r="C100" s="16" t="s">
        <v>40</v>
      </c>
      <c r="D100" s="16" t="s">
        <v>390</v>
      </c>
      <c r="E100" s="16" t="s">
        <v>27</v>
      </c>
      <c r="F100" s="16" t="s">
        <v>379</v>
      </c>
      <c r="G100" s="16" t="s">
        <v>380</v>
      </c>
      <c r="H100" s="16" t="s">
        <v>43</v>
      </c>
      <c r="I100" s="6">
        <v>243</v>
      </c>
      <c r="J100" s="6">
        <f t="shared" si="0"/>
        <v>296.45999999999998</v>
      </c>
      <c r="K100" s="7">
        <v>0.3</v>
      </c>
      <c r="L100" s="8">
        <f t="shared" si="1"/>
        <v>170.1</v>
      </c>
      <c r="M100" s="8">
        <f t="shared" si="2"/>
        <v>207.52</v>
      </c>
      <c r="N100" s="8">
        <f t="shared" si="3"/>
        <v>170.1</v>
      </c>
      <c r="O100" s="8">
        <f t="shared" si="4"/>
        <v>207.52</v>
      </c>
      <c r="P100" s="71"/>
      <c r="Q100" s="6">
        <f t="shared" si="5"/>
        <v>0</v>
      </c>
      <c r="R100" s="6">
        <f t="shared" si="6"/>
        <v>0</v>
      </c>
    </row>
    <row r="101" spans="1:18" ht="24" customHeight="1">
      <c r="A101" s="17" t="s">
        <v>219</v>
      </c>
      <c r="B101" s="18" t="s">
        <v>220</v>
      </c>
      <c r="C101" s="16" t="s">
        <v>40</v>
      </c>
      <c r="D101" s="16" t="s">
        <v>390</v>
      </c>
      <c r="E101" s="16" t="s">
        <v>27</v>
      </c>
      <c r="F101" s="16" t="s">
        <v>41</v>
      </c>
      <c r="G101" s="16" t="s">
        <v>42</v>
      </c>
      <c r="H101" s="16" t="s">
        <v>43</v>
      </c>
      <c r="I101" s="6">
        <v>782</v>
      </c>
      <c r="J101" s="6">
        <f t="shared" si="0"/>
        <v>954.04</v>
      </c>
      <c r="K101" s="7">
        <v>0.3</v>
      </c>
      <c r="L101" s="8">
        <f t="shared" si="1"/>
        <v>547.4</v>
      </c>
      <c r="M101" s="8">
        <f t="shared" si="2"/>
        <v>667.83</v>
      </c>
      <c r="N101" s="8">
        <f t="shared" si="3"/>
        <v>547.4</v>
      </c>
      <c r="O101" s="8">
        <f t="shared" si="4"/>
        <v>667.83</v>
      </c>
      <c r="P101" s="71"/>
      <c r="Q101" s="6">
        <f t="shared" si="5"/>
        <v>0</v>
      </c>
      <c r="R101" s="6">
        <f t="shared" si="6"/>
        <v>0</v>
      </c>
    </row>
    <row r="102" spans="1:18" ht="24" customHeight="1">
      <c r="A102" s="17" t="s">
        <v>219</v>
      </c>
      <c r="B102" s="18" t="s">
        <v>220</v>
      </c>
      <c r="C102" s="16" t="s">
        <v>40</v>
      </c>
      <c r="D102" s="16" t="s">
        <v>390</v>
      </c>
      <c r="E102" s="16" t="s">
        <v>27</v>
      </c>
      <c r="F102" s="16" t="s">
        <v>377</v>
      </c>
      <c r="G102" s="16" t="s">
        <v>378</v>
      </c>
      <c r="H102" s="16" t="s">
        <v>43</v>
      </c>
      <c r="I102" s="6">
        <v>1564</v>
      </c>
      <c r="J102" s="6">
        <f t="shared" si="0"/>
        <v>1908.08</v>
      </c>
      <c r="K102" s="7">
        <v>0.3</v>
      </c>
      <c r="L102" s="8">
        <f t="shared" si="1"/>
        <v>1094.8</v>
      </c>
      <c r="M102" s="8">
        <f t="shared" si="2"/>
        <v>1335.66</v>
      </c>
      <c r="N102" s="8">
        <f t="shared" si="3"/>
        <v>1094.8</v>
      </c>
      <c r="O102" s="8">
        <f t="shared" si="4"/>
        <v>1335.66</v>
      </c>
      <c r="P102" s="71"/>
      <c r="Q102" s="6">
        <f t="shared" si="5"/>
        <v>0</v>
      </c>
      <c r="R102" s="6">
        <f t="shared" si="6"/>
        <v>0</v>
      </c>
    </row>
    <row r="103" spans="1:18" ht="24" customHeight="1">
      <c r="A103" s="17" t="s">
        <v>219</v>
      </c>
      <c r="B103" s="18" t="s">
        <v>220</v>
      </c>
      <c r="C103" s="16" t="s">
        <v>40</v>
      </c>
      <c r="D103" s="16" t="s">
        <v>390</v>
      </c>
      <c r="E103" s="16" t="s">
        <v>27</v>
      </c>
      <c r="F103" s="16" t="s">
        <v>379</v>
      </c>
      <c r="G103" s="16" t="s">
        <v>380</v>
      </c>
      <c r="H103" s="16" t="s">
        <v>43</v>
      </c>
      <c r="I103" s="6">
        <v>2346</v>
      </c>
      <c r="J103" s="6">
        <f t="shared" si="0"/>
        <v>2862.12</v>
      </c>
      <c r="K103" s="7">
        <v>0.3</v>
      </c>
      <c r="L103" s="8">
        <f t="shared" si="1"/>
        <v>1642.2</v>
      </c>
      <c r="M103" s="8">
        <f t="shared" si="2"/>
        <v>2003.48</v>
      </c>
      <c r="N103" s="8">
        <f t="shared" si="3"/>
        <v>1642.2</v>
      </c>
      <c r="O103" s="8">
        <f t="shared" si="4"/>
        <v>2003.48</v>
      </c>
      <c r="P103" s="71"/>
      <c r="Q103" s="6">
        <f t="shared" si="5"/>
        <v>0</v>
      </c>
      <c r="R103" s="6">
        <f t="shared" si="6"/>
        <v>0</v>
      </c>
    </row>
    <row r="104" spans="1:18" ht="24" customHeight="1">
      <c r="A104" s="14" t="s">
        <v>211</v>
      </c>
      <c r="B104" s="15" t="s">
        <v>212</v>
      </c>
      <c r="C104" s="16" t="s">
        <v>40</v>
      </c>
      <c r="D104" s="16" t="s">
        <v>390</v>
      </c>
      <c r="E104" s="16" t="s">
        <v>27</v>
      </c>
      <c r="F104" s="16" t="s">
        <v>41</v>
      </c>
      <c r="G104" s="16" t="s">
        <v>42</v>
      </c>
      <c r="H104" s="16" t="s">
        <v>43</v>
      </c>
      <c r="I104" s="6">
        <v>206</v>
      </c>
      <c r="J104" s="6">
        <f t="shared" si="0"/>
        <v>251.32</v>
      </c>
      <c r="K104" s="7">
        <v>0.3</v>
      </c>
      <c r="L104" s="8">
        <f t="shared" si="1"/>
        <v>144.19999999999999</v>
      </c>
      <c r="M104" s="8">
        <f t="shared" si="2"/>
        <v>175.92</v>
      </c>
      <c r="N104" s="8">
        <f t="shared" si="3"/>
        <v>144.19999999999999</v>
      </c>
      <c r="O104" s="8">
        <f t="shared" si="4"/>
        <v>175.92</v>
      </c>
      <c r="P104" s="71"/>
      <c r="Q104" s="6">
        <f t="shared" si="5"/>
        <v>0</v>
      </c>
      <c r="R104" s="6">
        <f t="shared" si="6"/>
        <v>0</v>
      </c>
    </row>
    <row r="105" spans="1:18" ht="24" customHeight="1">
      <c r="A105" s="14" t="s">
        <v>211</v>
      </c>
      <c r="B105" s="15" t="s">
        <v>212</v>
      </c>
      <c r="C105" s="16" t="s">
        <v>40</v>
      </c>
      <c r="D105" s="16" t="s">
        <v>390</v>
      </c>
      <c r="E105" s="16" t="s">
        <v>27</v>
      </c>
      <c r="F105" s="16" t="s">
        <v>377</v>
      </c>
      <c r="G105" s="16" t="s">
        <v>378</v>
      </c>
      <c r="H105" s="16" t="s">
        <v>43</v>
      </c>
      <c r="I105" s="6">
        <v>412</v>
      </c>
      <c r="J105" s="6">
        <f t="shared" si="0"/>
        <v>502.64</v>
      </c>
      <c r="K105" s="7">
        <v>0.3</v>
      </c>
      <c r="L105" s="8">
        <f t="shared" si="1"/>
        <v>288.39999999999998</v>
      </c>
      <c r="M105" s="8">
        <f t="shared" si="2"/>
        <v>351.85</v>
      </c>
      <c r="N105" s="8">
        <f t="shared" si="3"/>
        <v>288.39999999999998</v>
      </c>
      <c r="O105" s="8">
        <f t="shared" si="4"/>
        <v>351.85</v>
      </c>
      <c r="P105" s="71"/>
      <c r="Q105" s="6">
        <f t="shared" si="5"/>
        <v>0</v>
      </c>
      <c r="R105" s="6">
        <f t="shared" si="6"/>
        <v>0</v>
      </c>
    </row>
    <row r="106" spans="1:18" ht="24" customHeight="1">
      <c r="A106" s="14" t="s">
        <v>211</v>
      </c>
      <c r="B106" s="15" t="s">
        <v>212</v>
      </c>
      <c r="C106" s="16" t="s">
        <v>40</v>
      </c>
      <c r="D106" s="16" t="s">
        <v>390</v>
      </c>
      <c r="E106" s="16" t="s">
        <v>27</v>
      </c>
      <c r="F106" s="16" t="s">
        <v>379</v>
      </c>
      <c r="G106" s="16" t="s">
        <v>380</v>
      </c>
      <c r="H106" s="16" t="s">
        <v>43</v>
      </c>
      <c r="I106" s="6">
        <v>618</v>
      </c>
      <c r="J106" s="6">
        <f t="shared" si="0"/>
        <v>753.96</v>
      </c>
      <c r="K106" s="7">
        <v>0.3</v>
      </c>
      <c r="L106" s="8">
        <f t="shared" si="1"/>
        <v>432.6</v>
      </c>
      <c r="M106" s="8">
        <f t="shared" si="2"/>
        <v>527.77</v>
      </c>
      <c r="N106" s="8">
        <f t="shared" si="3"/>
        <v>432.6</v>
      </c>
      <c r="O106" s="8">
        <f t="shared" si="4"/>
        <v>527.77</v>
      </c>
      <c r="P106" s="71"/>
      <c r="Q106" s="6">
        <f t="shared" si="5"/>
        <v>0</v>
      </c>
      <c r="R106" s="6">
        <f t="shared" si="6"/>
        <v>0</v>
      </c>
    </row>
    <row r="107" spans="1:18" ht="24" customHeight="1">
      <c r="A107" s="14" t="s">
        <v>221</v>
      </c>
      <c r="B107" s="15" t="s">
        <v>222</v>
      </c>
      <c r="C107" s="16" t="s">
        <v>40</v>
      </c>
      <c r="D107" s="16" t="s">
        <v>390</v>
      </c>
      <c r="E107" s="16" t="s">
        <v>27</v>
      </c>
      <c r="F107" s="16" t="s">
        <v>41</v>
      </c>
      <c r="G107" s="16" t="s">
        <v>42</v>
      </c>
      <c r="H107" s="16" t="s">
        <v>43</v>
      </c>
      <c r="I107" s="6">
        <v>44</v>
      </c>
      <c r="J107" s="6">
        <f t="shared" si="0"/>
        <v>53.68</v>
      </c>
      <c r="K107" s="7">
        <v>0.3</v>
      </c>
      <c r="L107" s="8">
        <f t="shared" si="1"/>
        <v>30.8</v>
      </c>
      <c r="M107" s="8">
        <f t="shared" si="2"/>
        <v>37.58</v>
      </c>
      <c r="N107" s="8">
        <f t="shared" si="3"/>
        <v>30.8</v>
      </c>
      <c r="O107" s="8">
        <f t="shared" si="4"/>
        <v>37.58</v>
      </c>
      <c r="P107" s="71"/>
      <c r="Q107" s="6">
        <f t="shared" si="5"/>
        <v>0</v>
      </c>
      <c r="R107" s="6">
        <f t="shared" si="6"/>
        <v>0</v>
      </c>
    </row>
    <row r="108" spans="1:18" ht="24" customHeight="1">
      <c r="A108" s="14" t="s">
        <v>221</v>
      </c>
      <c r="B108" s="15" t="s">
        <v>222</v>
      </c>
      <c r="C108" s="16" t="s">
        <v>40</v>
      </c>
      <c r="D108" s="16" t="s">
        <v>390</v>
      </c>
      <c r="E108" s="16" t="s">
        <v>27</v>
      </c>
      <c r="F108" s="16" t="s">
        <v>377</v>
      </c>
      <c r="G108" s="16" t="s">
        <v>378</v>
      </c>
      <c r="H108" s="16" t="s">
        <v>43</v>
      </c>
      <c r="I108" s="6">
        <v>88</v>
      </c>
      <c r="J108" s="6">
        <f t="shared" si="0"/>
        <v>107.36</v>
      </c>
      <c r="K108" s="7">
        <v>0.3</v>
      </c>
      <c r="L108" s="8">
        <f t="shared" si="1"/>
        <v>61.6</v>
      </c>
      <c r="M108" s="8">
        <f t="shared" si="2"/>
        <v>75.150000000000006</v>
      </c>
      <c r="N108" s="8">
        <f t="shared" si="3"/>
        <v>61.6</v>
      </c>
      <c r="O108" s="8">
        <f t="shared" si="4"/>
        <v>75.150000000000006</v>
      </c>
      <c r="P108" s="71"/>
      <c r="Q108" s="6">
        <f t="shared" si="5"/>
        <v>0</v>
      </c>
      <c r="R108" s="6">
        <f t="shared" si="6"/>
        <v>0</v>
      </c>
    </row>
    <row r="109" spans="1:18" ht="24" customHeight="1">
      <c r="A109" s="14" t="s">
        <v>221</v>
      </c>
      <c r="B109" s="15" t="s">
        <v>222</v>
      </c>
      <c r="C109" s="16" t="s">
        <v>40</v>
      </c>
      <c r="D109" s="16" t="s">
        <v>390</v>
      </c>
      <c r="E109" s="16" t="s">
        <v>27</v>
      </c>
      <c r="F109" s="16" t="s">
        <v>379</v>
      </c>
      <c r="G109" s="16" t="s">
        <v>380</v>
      </c>
      <c r="H109" s="16" t="s">
        <v>43</v>
      </c>
      <c r="I109" s="6">
        <v>132</v>
      </c>
      <c r="J109" s="6">
        <f t="shared" si="0"/>
        <v>161.04</v>
      </c>
      <c r="K109" s="7">
        <v>0.3</v>
      </c>
      <c r="L109" s="8">
        <f t="shared" si="1"/>
        <v>92.4</v>
      </c>
      <c r="M109" s="8">
        <f t="shared" si="2"/>
        <v>112.73</v>
      </c>
      <c r="N109" s="8">
        <f t="shared" si="3"/>
        <v>92.4</v>
      </c>
      <c r="O109" s="8">
        <f t="shared" si="4"/>
        <v>112.73</v>
      </c>
      <c r="P109" s="71"/>
      <c r="Q109" s="6">
        <f t="shared" si="5"/>
        <v>0</v>
      </c>
      <c r="R109" s="6">
        <f t="shared" si="6"/>
        <v>0</v>
      </c>
    </row>
    <row r="110" spans="1:18" ht="24" customHeight="1">
      <c r="A110" s="17" t="s">
        <v>224</v>
      </c>
      <c r="B110" s="18" t="s">
        <v>225</v>
      </c>
      <c r="C110" s="16" t="s">
        <v>40</v>
      </c>
      <c r="D110" s="16" t="s">
        <v>390</v>
      </c>
      <c r="E110" s="16" t="s">
        <v>27</v>
      </c>
      <c r="F110" s="16" t="s">
        <v>41</v>
      </c>
      <c r="G110" s="16" t="s">
        <v>89</v>
      </c>
      <c r="H110" s="16" t="s">
        <v>90</v>
      </c>
      <c r="I110" s="6">
        <v>2224</v>
      </c>
      <c r="J110" s="6">
        <f t="shared" si="0"/>
        <v>2713.28</v>
      </c>
      <c r="K110" s="7">
        <v>0.3</v>
      </c>
      <c r="L110" s="8">
        <f t="shared" si="1"/>
        <v>1556.8</v>
      </c>
      <c r="M110" s="8">
        <f t="shared" si="2"/>
        <v>1899.3</v>
      </c>
      <c r="N110" s="8">
        <f t="shared" si="3"/>
        <v>1556.8</v>
      </c>
      <c r="O110" s="8">
        <f t="shared" si="4"/>
        <v>1899.3</v>
      </c>
      <c r="P110" s="71"/>
      <c r="Q110" s="6">
        <f t="shared" si="5"/>
        <v>0</v>
      </c>
      <c r="R110" s="6">
        <f t="shared" si="6"/>
        <v>0</v>
      </c>
    </row>
    <row r="111" spans="1:18" ht="24" customHeight="1">
      <c r="A111" s="17" t="s">
        <v>224</v>
      </c>
      <c r="B111" s="18" t="s">
        <v>225</v>
      </c>
      <c r="C111" s="16" t="s">
        <v>40</v>
      </c>
      <c r="D111" s="16" t="s">
        <v>390</v>
      </c>
      <c r="E111" s="16" t="s">
        <v>27</v>
      </c>
      <c r="F111" s="16" t="s">
        <v>41</v>
      </c>
      <c r="G111" s="16" t="s">
        <v>381</v>
      </c>
      <c r="H111" s="16" t="s">
        <v>90</v>
      </c>
      <c r="I111" s="6">
        <v>4288</v>
      </c>
      <c r="J111" s="6">
        <f t="shared" si="0"/>
        <v>5231.3599999999997</v>
      </c>
      <c r="K111" s="7">
        <v>0.3</v>
      </c>
      <c r="L111" s="8">
        <f t="shared" si="1"/>
        <v>3001.6</v>
      </c>
      <c r="M111" s="8">
        <f t="shared" si="2"/>
        <v>3661.95</v>
      </c>
      <c r="N111" s="8">
        <f t="shared" si="3"/>
        <v>3001.6</v>
      </c>
      <c r="O111" s="8">
        <f t="shared" si="4"/>
        <v>3661.95</v>
      </c>
      <c r="P111" s="71"/>
      <c r="Q111" s="6">
        <f t="shared" si="5"/>
        <v>0</v>
      </c>
      <c r="R111" s="6">
        <f t="shared" si="6"/>
        <v>0</v>
      </c>
    </row>
    <row r="112" spans="1:18" ht="24" customHeight="1">
      <c r="A112" s="17" t="s">
        <v>224</v>
      </c>
      <c r="B112" s="18" t="s">
        <v>225</v>
      </c>
      <c r="C112" s="16" t="s">
        <v>40</v>
      </c>
      <c r="D112" s="16" t="s">
        <v>390</v>
      </c>
      <c r="E112" s="16" t="s">
        <v>27</v>
      </c>
      <c r="F112" s="16" t="s">
        <v>377</v>
      </c>
      <c r="G112" s="16" t="s">
        <v>382</v>
      </c>
      <c r="H112" s="16" t="s">
        <v>90</v>
      </c>
      <c r="I112" s="6">
        <v>5242</v>
      </c>
      <c r="J112" s="6">
        <f t="shared" ref="J112:J152" si="7">ROUND(I112*1.22,2)</f>
        <v>6395.24</v>
      </c>
      <c r="K112" s="7">
        <v>0.3</v>
      </c>
      <c r="L112" s="8">
        <f t="shared" ref="L112:L152" si="8">ROUND(I112*(1-K112),2)</f>
        <v>3669.4</v>
      </c>
      <c r="M112" s="8">
        <f t="shared" ref="M112:M152" si="9">ROUND(L112*1.22,2)</f>
        <v>4476.67</v>
      </c>
      <c r="N112" s="8">
        <f t="shared" ref="N112:N152" si="10">L112</f>
        <v>3669.4</v>
      </c>
      <c r="O112" s="8">
        <f t="shared" ref="O112:O152" si="11">M112</f>
        <v>4476.67</v>
      </c>
      <c r="P112" s="71"/>
      <c r="Q112" s="6">
        <f t="shared" ref="Q112:Q152" si="12">N112*P112</f>
        <v>0</v>
      </c>
      <c r="R112" s="6">
        <f t="shared" ref="R112:R152" si="13">Q112*1.22</f>
        <v>0</v>
      </c>
    </row>
    <row r="113" spans="1:18" ht="24" customHeight="1">
      <c r="A113" s="17" t="s">
        <v>224</v>
      </c>
      <c r="B113" s="18" t="s">
        <v>225</v>
      </c>
      <c r="C113" s="16" t="s">
        <v>40</v>
      </c>
      <c r="D113" s="16" t="s">
        <v>390</v>
      </c>
      <c r="E113" s="16" t="s">
        <v>27</v>
      </c>
      <c r="F113" s="16" t="s">
        <v>379</v>
      </c>
      <c r="G113" s="16" t="s">
        <v>383</v>
      </c>
      <c r="H113" s="16" t="s">
        <v>90</v>
      </c>
      <c r="I113" s="6">
        <v>6195</v>
      </c>
      <c r="J113" s="6">
        <f t="shared" si="7"/>
        <v>7557.9</v>
      </c>
      <c r="K113" s="7">
        <v>0.3</v>
      </c>
      <c r="L113" s="8">
        <f t="shared" si="8"/>
        <v>4336.5</v>
      </c>
      <c r="M113" s="8">
        <f t="shared" si="9"/>
        <v>5290.53</v>
      </c>
      <c r="N113" s="8">
        <f t="shared" si="10"/>
        <v>4336.5</v>
      </c>
      <c r="O113" s="8">
        <f t="shared" si="11"/>
        <v>5290.53</v>
      </c>
      <c r="P113" s="71"/>
      <c r="Q113" s="6">
        <f t="shared" si="12"/>
        <v>0</v>
      </c>
      <c r="R113" s="6">
        <f t="shared" si="13"/>
        <v>0</v>
      </c>
    </row>
    <row r="114" spans="1:18" ht="24" customHeight="1">
      <c r="A114" s="17" t="s">
        <v>226</v>
      </c>
      <c r="B114" s="18" t="s">
        <v>227</v>
      </c>
      <c r="C114" s="16" t="s">
        <v>40</v>
      </c>
      <c r="D114" s="16" t="s">
        <v>390</v>
      </c>
      <c r="E114" s="16" t="s">
        <v>27</v>
      </c>
      <c r="F114" s="16" t="s">
        <v>41</v>
      </c>
      <c r="G114" s="16" t="s">
        <v>89</v>
      </c>
      <c r="H114" s="16" t="s">
        <v>90</v>
      </c>
      <c r="I114" s="6">
        <v>3427</v>
      </c>
      <c r="J114" s="6">
        <f t="shared" si="7"/>
        <v>4180.9399999999996</v>
      </c>
      <c r="K114" s="7">
        <v>0.3</v>
      </c>
      <c r="L114" s="8">
        <f t="shared" si="8"/>
        <v>2398.9</v>
      </c>
      <c r="M114" s="8">
        <f t="shared" si="9"/>
        <v>2926.66</v>
      </c>
      <c r="N114" s="8">
        <f t="shared" si="10"/>
        <v>2398.9</v>
      </c>
      <c r="O114" s="8">
        <f t="shared" si="11"/>
        <v>2926.66</v>
      </c>
      <c r="P114" s="71"/>
      <c r="Q114" s="6">
        <f t="shared" si="12"/>
        <v>0</v>
      </c>
      <c r="R114" s="6">
        <f t="shared" si="13"/>
        <v>0</v>
      </c>
    </row>
    <row r="115" spans="1:18" ht="24" customHeight="1">
      <c r="A115" s="17" t="s">
        <v>226</v>
      </c>
      <c r="B115" s="18" t="s">
        <v>227</v>
      </c>
      <c r="C115" s="16" t="s">
        <v>40</v>
      </c>
      <c r="D115" s="16" t="s">
        <v>390</v>
      </c>
      <c r="E115" s="16" t="s">
        <v>27</v>
      </c>
      <c r="F115" s="16" t="s">
        <v>41</v>
      </c>
      <c r="G115" s="16" t="s">
        <v>381</v>
      </c>
      <c r="H115" s="16" t="s">
        <v>90</v>
      </c>
      <c r="I115" s="6">
        <v>6610</v>
      </c>
      <c r="J115" s="6">
        <f t="shared" si="7"/>
        <v>8064.2</v>
      </c>
      <c r="K115" s="7">
        <v>0.3</v>
      </c>
      <c r="L115" s="8">
        <f t="shared" si="8"/>
        <v>4627</v>
      </c>
      <c r="M115" s="8">
        <f t="shared" si="9"/>
        <v>5644.94</v>
      </c>
      <c r="N115" s="8">
        <f t="shared" si="10"/>
        <v>4627</v>
      </c>
      <c r="O115" s="8">
        <f t="shared" si="11"/>
        <v>5644.94</v>
      </c>
      <c r="P115" s="71"/>
      <c r="Q115" s="6">
        <f t="shared" si="12"/>
        <v>0</v>
      </c>
      <c r="R115" s="6">
        <f t="shared" si="13"/>
        <v>0</v>
      </c>
    </row>
    <row r="116" spans="1:18" ht="24" customHeight="1">
      <c r="A116" s="17" t="s">
        <v>226</v>
      </c>
      <c r="B116" s="18" t="s">
        <v>227</v>
      </c>
      <c r="C116" s="16" t="s">
        <v>40</v>
      </c>
      <c r="D116" s="16" t="s">
        <v>390</v>
      </c>
      <c r="E116" s="16" t="s">
        <v>27</v>
      </c>
      <c r="F116" s="16" t="s">
        <v>377</v>
      </c>
      <c r="G116" s="16" t="s">
        <v>382</v>
      </c>
      <c r="H116" s="16" t="s">
        <v>90</v>
      </c>
      <c r="I116" s="6">
        <v>8078</v>
      </c>
      <c r="J116" s="6">
        <f t="shared" si="7"/>
        <v>9855.16</v>
      </c>
      <c r="K116" s="7">
        <v>0.3</v>
      </c>
      <c r="L116" s="8">
        <f t="shared" si="8"/>
        <v>5654.6</v>
      </c>
      <c r="M116" s="8">
        <f t="shared" si="9"/>
        <v>6898.61</v>
      </c>
      <c r="N116" s="8">
        <f t="shared" si="10"/>
        <v>5654.6</v>
      </c>
      <c r="O116" s="8">
        <f t="shared" si="11"/>
        <v>6898.61</v>
      </c>
      <c r="P116" s="71"/>
      <c r="Q116" s="6">
        <f t="shared" si="12"/>
        <v>0</v>
      </c>
      <c r="R116" s="6">
        <f t="shared" si="13"/>
        <v>0</v>
      </c>
    </row>
    <row r="117" spans="1:18" ht="24" customHeight="1">
      <c r="A117" s="17" t="s">
        <v>226</v>
      </c>
      <c r="B117" s="18" t="s">
        <v>227</v>
      </c>
      <c r="C117" s="16" t="s">
        <v>40</v>
      </c>
      <c r="D117" s="16" t="s">
        <v>390</v>
      </c>
      <c r="E117" s="16" t="s">
        <v>27</v>
      </c>
      <c r="F117" s="16" t="s">
        <v>379</v>
      </c>
      <c r="G117" s="16" t="s">
        <v>383</v>
      </c>
      <c r="H117" s="16" t="s">
        <v>90</v>
      </c>
      <c r="I117" s="6">
        <v>9549</v>
      </c>
      <c r="J117" s="6">
        <f t="shared" si="7"/>
        <v>11649.78</v>
      </c>
      <c r="K117" s="7">
        <v>0.3</v>
      </c>
      <c r="L117" s="8">
        <f t="shared" si="8"/>
        <v>6684.3</v>
      </c>
      <c r="M117" s="8">
        <f t="shared" si="9"/>
        <v>8154.85</v>
      </c>
      <c r="N117" s="8">
        <f t="shared" si="10"/>
        <v>6684.3</v>
      </c>
      <c r="O117" s="8">
        <f t="shared" si="11"/>
        <v>8154.85</v>
      </c>
      <c r="P117" s="71"/>
      <c r="Q117" s="6">
        <f t="shared" si="12"/>
        <v>0</v>
      </c>
      <c r="R117" s="6">
        <f t="shared" si="13"/>
        <v>0</v>
      </c>
    </row>
    <row r="118" spans="1:18" ht="24" customHeight="1">
      <c r="A118" s="17" t="s">
        <v>228</v>
      </c>
      <c r="B118" s="18" t="s">
        <v>229</v>
      </c>
      <c r="C118" s="16" t="s">
        <v>40</v>
      </c>
      <c r="D118" s="16" t="s">
        <v>390</v>
      </c>
      <c r="E118" s="16" t="s">
        <v>27</v>
      </c>
      <c r="F118" s="16" t="s">
        <v>41</v>
      </c>
      <c r="G118" s="16" t="s">
        <v>89</v>
      </c>
      <c r="H118" s="16" t="s">
        <v>90</v>
      </c>
      <c r="I118" s="6">
        <v>722</v>
      </c>
      <c r="J118" s="6">
        <f t="shared" si="7"/>
        <v>880.84</v>
      </c>
      <c r="K118" s="7">
        <v>0.3</v>
      </c>
      <c r="L118" s="8">
        <f t="shared" si="8"/>
        <v>505.4</v>
      </c>
      <c r="M118" s="8">
        <f t="shared" si="9"/>
        <v>616.59</v>
      </c>
      <c r="N118" s="8">
        <f t="shared" si="10"/>
        <v>505.4</v>
      </c>
      <c r="O118" s="8">
        <f t="shared" si="11"/>
        <v>616.59</v>
      </c>
      <c r="P118" s="71"/>
      <c r="Q118" s="6">
        <f t="shared" si="12"/>
        <v>0</v>
      </c>
      <c r="R118" s="6">
        <f t="shared" si="13"/>
        <v>0</v>
      </c>
    </row>
    <row r="119" spans="1:18" ht="24" customHeight="1">
      <c r="A119" s="17" t="s">
        <v>228</v>
      </c>
      <c r="B119" s="18" t="s">
        <v>229</v>
      </c>
      <c r="C119" s="16" t="s">
        <v>40</v>
      </c>
      <c r="D119" s="16" t="s">
        <v>390</v>
      </c>
      <c r="E119" s="16" t="s">
        <v>27</v>
      </c>
      <c r="F119" s="16" t="s">
        <v>41</v>
      </c>
      <c r="G119" s="16" t="s">
        <v>381</v>
      </c>
      <c r="H119" s="16" t="s">
        <v>90</v>
      </c>
      <c r="I119" s="6">
        <v>1392</v>
      </c>
      <c r="J119" s="6">
        <f t="shared" si="7"/>
        <v>1698.24</v>
      </c>
      <c r="K119" s="7">
        <v>0.3</v>
      </c>
      <c r="L119" s="8">
        <f t="shared" si="8"/>
        <v>974.4</v>
      </c>
      <c r="M119" s="8">
        <f t="shared" si="9"/>
        <v>1188.77</v>
      </c>
      <c r="N119" s="8">
        <f t="shared" si="10"/>
        <v>974.4</v>
      </c>
      <c r="O119" s="8">
        <f t="shared" si="11"/>
        <v>1188.77</v>
      </c>
      <c r="P119" s="71"/>
      <c r="Q119" s="6">
        <f t="shared" si="12"/>
        <v>0</v>
      </c>
      <c r="R119" s="6">
        <f t="shared" si="13"/>
        <v>0</v>
      </c>
    </row>
    <row r="120" spans="1:18" ht="24" customHeight="1">
      <c r="A120" s="17" t="s">
        <v>228</v>
      </c>
      <c r="B120" s="18" t="s">
        <v>229</v>
      </c>
      <c r="C120" s="16" t="s">
        <v>40</v>
      </c>
      <c r="D120" s="16" t="s">
        <v>390</v>
      </c>
      <c r="E120" s="16" t="s">
        <v>27</v>
      </c>
      <c r="F120" s="16" t="s">
        <v>377</v>
      </c>
      <c r="G120" s="16" t="s">
        <v>382</v>
      </c>
      <c r="H120" s="16" t="s">
        <v>90</v>
      </c>
      <c r="I120" s="6">
        <v>1702</v>
      </c>
      <c r="J120" s="6">
        <f t="shared" si="7"/>
        <v>2076.44</v>
      </c>
      <c r="K120" s="7">
        <v>0.3</v>
      </c>
      <c r="L120" s="8">
        <f t="shared" si="8"/>
        <v>1191.4000000000001</v>
      </c>
      <c r="M120" s="8">
        <f t="shared" si="9"/>
        <v>1453.51</v>
      </c>
      <c r="N120" s="8">
        <f t="shared" si="10"/>
        <v>1191.4000000000001</v>
      </c>
      <c r="O120" s="8">
        <f t="shared" si="11"/>
        <v>1453.51</v>
      </c>
      <c r="P120" s="71"/>
      <c r="Q120" s="6">
        <f t="shared" si="12"/>
        <v>0</v>
      </c>
      <c r="R120" s="6">
        <f t="shared" si="13"/>
        <v>0</v>
      </c>
    </row>
    <row r="121" spans="1:18" ht="24" customHeight="1">
      <c r="A121" s="17" t="s">
        <v>228</v>
      </c>
      <c r="B121" s="18" t="s">
        <v>229</v>
      </c>
      <c r="C121" s="16" t="s">
        <v>40</v>
      </c>
      <c r="D121" s="16" t="s">
        <v>390</v>
      </c>
      <c r="E121" s="16" t="s">
        <v>27</v>
      </c>
      <c r="F121" s="16" t="s">
        <v>379</v>
      </c>
      <c r="G121" s="16" t="s">
        <v>383</v>
      </c>
      <c r="H121" s="16" t="s">
        <v>90</v>
      </c>
      <c r="I121" s="6">
        <v>2013</v>
      </c>
      <c r="J121" s="6">
        <f t="shared" si="7"/>
        <v>2455.86</v>
      </c>
      <c r="K121" s="7">
        <v>0.3</v>
      </c>
      <c r="L121" s="8">
        <f t="shared" si="8"/>
        <v>1409.1</v>
      </c>
      <c r="M121" s="8">
        <f t="shared" si="9"/>
        <v>1719.1</v>
      </c>
      <c r="N121" s="8">
        <f t="shared" si="10"/>
        <v>1409.1</v>
      </c>
      <c r="O121" s="8">
        <f t="shared" si="11"/>
        <v>1719.1</v>
      </c>
      <c r="P121" s="71"/>
      <c r="Q121" s="6">
        <f t="shared" si="12"/>
        <v>0</v>
      </c>
      <c r="R121" s="6">
        <f t="shared" si="13"/>
        <v>0</v>
      </c>
    </row>
    <row r="122" spans="1:18" ht="24" customHeight="1">
      <c r="A122" s="17" t="s">
        <v>232</v>
      </c>
      <c r="B122" s="18" t="s">
        <v>233</v>
      </c>
      <c r="C122" s="16" t="s">
        <v>40</v>
      </c>
      <c r="D122" s="16" t="s">
        <v>390</v>
      </c>
      <c r="E122" s="16" t="s">
        <v>27</v>
      </c>
      <c r="F122" s="16" t="s">
        <v>41</v>
      </c>
      <c r="G122" s="16" t="s">
        <v>89</v>
      </c>
      <c r="H122" s="16" t="s">
        <v>90</v>
      </c>
      <c r="I122" s="6">
        <v>3280</v>
      </c>
      <c r="J122" s="6">
        <f t="shared" si="7"/>
        <v>4001.6</v>
      </c>
      <c r="K122" s="7">
        <v>0.3</v>
      </c>
      <c r="L122" s="8">
        <f t="shared" si="8"/>
        <v>2296</v>
      </c>
      <c r="M122" s="8">
        <f t="shared" si="9"/>
        <v>2801.12</v>
      </c>
      <c r="N122" s="8">
        <f t="shared" si="10"/>
        <v>2296</v>
      </c>
      <c r="O122" s="8">
        <f t="shared" si="11"/>
        <v>2801.12</v>
      </c>
      <c r="P122" s="71"/>
      <c r="Q122" s="6">
        <f t="shared" si="12"/>
        <v>0</v>
      </c>
      <c r="R122" s="6">
        <f t="shared" si="13"/>
        <v>0</v>
      </c>
    </row>
    <row r="123" spans="1:18" ht="24" customHeight="1">
      <c r="A123" s="17" t="s">
        <v>232</v>
      </c>
      <c r="B123" s="18" t="s">
        <v>233</v>
      </c>
      <c r="C123" s="16" t="s">
        <v>40</v>
      </c>
      <c r="D123" s="16" t="s">
        <v>390</v>
      </c>
      <c r="E123" s="16" t="s">
        <v>27</v>
      </c>
      <c r="F123" s="16" t="s">
        <v>41</v>
      </c>
      <c r="G123" s="16" t="s">
        <v>381</v>
      </c>
      <c r="H123" s="16" t="s">
        <v>90</v>
      </c>
      <c r="I123" s="6">
        <v>6324</v>
      </c>
      <c r="J123" s="6">
        <f t="shared" si="7"/>
        <v>7715.28</v>
      </c>
      <c r="K123" s="7">
        <v>0.3</v>
      </c>
      <c r="L123" s="8">
        <f t="shared" si="8"/>
        <v>4426.8</v>
      </c>
      <c r="M123" s="8">
        <f t="shared" si="9"/>
        <v>5400.7</v>
      </c>
      <c r="N123" s="8">
        <f t="shared" si="10"/>
        <v>4426.8</v>
      </c>
      <c r="O123" s="8">
        <f t="shared" si="11"/>
        <v>5400.7</v>
      </c>
      <c r="P123" s="71"/>
      <c r="Q123" s="6">
        <f t="shared" si="12"/>
        <v>0</v>
      </c>
      <c r="R123" s="6">
        <f t="shared" si="13"/>
        <v>0</v>
      </c>
    </row>
    <row r="124" spans="1:18" ht="24" customHeight="1">
      <c r="A124" s="17" t="s">
        <v>232</v>
      </c>
      <c r="B124" s="18" t="s">
        <v>233</v>
      </c>
      <c r="C124" s="16" t="s">
        <v>40</v>
      </c>
      <c r="D124" s="16" t="s">
        <v>390</v>
      </c>
      <c r="E124" s="16" t="s">
        <v>27</v>
      </c>
      <c r="F124" s="16" t="s">
        <v>377</v>
      </c>
      <c r="G124" s="16" t="s">
        <v>382</v>
      </c>
      <c r="H124" s="16" t="s">
        <v>90</v>
      </c>
      <c r="I124" s="6">
        <v>7730</v>
      </c>
      <c r="J124" s="6">
        <f t="shared" si="7"/>
        <v>9430.6</v>
      </c>
      <c r="K124" s="7">
        <v>0.3</v>
      </c>
      <c r="L124" s="8">
        <f t="shared" si="8"/>
        <v>5411</v>
      </c>
      <c r="M124" s="8">
        <f t="shared" si="9"/>
        <v>6601.42</v>
      </c>
      <c r="N124" s="8">
        <f t="shared" si="10"/>
        <v>5411</v>
      </c>
      <c r="O124" s="8">
        <f t="shared" si="11"/>
        <v>6601.42</v>
      </c>
      <c r="P124" s="71"/>
      <c r="Q124" s="6">
        <f t="shared" si="12"/>
        <v>0</v>
      </c>
      <c r="R124" s="6">
        <f t="shared" si="13"/>
        <v>0</v>
      </c>
    </row>
    <row r="125" spans="1:18" ht="24" customHeight="1">
      <c r="A125" s="17" t="s">
        <v>232</v>
      </c>
      <c r="B125" s="18" t="s">
        <v>233</v>
      </c>
      <c r="C125" s="16" t="s">
        <v>40</v>
      </c>
      <c r="D125" s="16" t="s">
        <v>390</v>
      </c>
      <c r="E125" s="16" t="s">
        <v>27</v>
      </c>
      <c r="F125" s="16" t="s">
        <v>379</v>
      </c>
      <c r="G125" s="16" t="s">
        <v>383</v>
      </c>
      <c r="H125" s="16" t="s">
        <v>90</v>
      </c>
      <c r="I125" s="6">
        <v>9135</v>
      </c>
      <c r="J125" s="6">
        <f t="shared" si="7"/>
        <v>11144.7</v>
      </c>
      <c r="K125" s="7">
        <v>0.3</v>
      </c>
      <c r="L125" s="8">
        <f t="shared" si="8"/>
        <v>6394.5</v>
      </c>
      <c r="M125" s="8">
        <f t="shared" si="9"/>
        <v>7801.29</v>
      </c>
      <c r="N125" s="8">
        <f t="shared" si="10"/>
        <v>6394.5</v>
      </c>
      <c r="O125" s="8">
        <f t="shared" si="11"/>
        <v>7801.29</v>
      </c>
      <c r="P125" s="71"/>
      <c r="Q125" s="6">
        <f t="shared" si="12"/>
        <v>0</v>
      </c>
      <c r="R125" s="6">
        <f t="shared" si="13"/>
        <v>0</v>
      </c>
    </row>
    <row r="126" spans="1:18" ht="24" customHeight="1">
      <c r="A126" s="17" t="s">
        <v>234</v>
      </c>
      <c r="B126" s="18" t="s">
        <v>235</v>
      </c>
      <c r="C126" s="16" t="s">
        <v>40</v>
      </c>
      <c r="D126" s="16" t="s">
        <v>390</v>
      </c>
      <c r="E126" s="16" t="s">
        <v>27</v>
      </c>
      <c r="F126" s="16" t="s">
        <v>41</v>
      </c>
      <c r="G126" s="16" t="s">
        <v>89</v>
      </c>
      <c r="H126" s="16" t="s">
        <v>90</v>
      </c>
      <c r="I126" s="6">
        <v>92</v>
      </c>
      <c r="J126" s="6">
        <f t="shared" si="7"/>
        <v>112.24</v>
      </c>
      <c r="K126" s="7">
        <v>0.3</v>
      </c>
      <c r="L126" s="8">
        <f t="shared" si="8"/>
        <v>64.400000000000006</v>
      </c>
      <c r="M126" s="8">
        <f t="shared" si="9"/>
        <v>78.569999999999993</v>
      </c>
      <c r="N126" s="8">
        <f t="shared" si="10"/>
        <v>64.400000000000006</v>
      </c>
      <c r="O126" s="8">
        <f t="shared" si="11"/>
        <v>78.569999999999993</v>
      </c>
      <c r="P126" s="71"/>
      <c r="Q126" s="6">
        <f t="shared" si="12"/>
        <v>0</v>
      </c>
      <c r="R126" s="6">
        <f t="shared" si="13"/>
        <v>0</v>
      </c>
    </row>
    <row r="127" spans="1:18" ht="24" customHeight="1">
      <c r="A127" s="17" t="s">
        <v>234</v>
      </c>
      <c r="B127" s="18" t="s">
        <v>235</v>
      </c>
      <c r="C127" s="16" t="s">
        <v>40</v>
      </c>
      <c r="D127" s="16" t="s">
        <v>390</v>
      </c>
      <c r="E127" s="16" t="s">
        <v>27</v>
      </c>
      <c r="F127" s="16" t="s">
        <v>41</v>
      </c>
      <c r="G127" s="16" t="s">
        <v>381</v>
      </c>
      <c r="H127" s="16" t="s">
        <v>90</v>
      </c>
      <c r="I127" s="6">
        <v>177</v>
      </c>
      <c r="J127" s="6">
        <f t="shared" si="7"/>
        <v>215.94</v>
      </c>
      <c r="K127" s="7">
        <v>0.3</v>
      </c>
      <c r="L127" s="8">
        <f t="shared" si="8"/>
        <v>123.9</v>
      </c>
      <c r="M127" s="8">
        <f t="shared" si="9"/>
        <v>151.16</v>
      </c>
      <c r="N127" s="8">
        <f t="shared" si="10"/>
        <v>123.9</v>
      </c>
      <c r="O127" s="8">
        <f t="shared" si="11"/>
        <v>151.16</v>
      </c>
      <c r="P127" s="71"/>
      <c r="Q127" s="6">
        <f t="shared" si="12"/>
        <v>0</v>
      </c>
      <c r="R127" s="6">
        <f t="shared" si="13"/>
        <v>0</v>
      </c>
    </row>
    <row r="128" spans="1:18" ht="24" customHeight="1">
      <c r="A128" s="17" t="s">
        <v>234</v>
      </c>
      <c r="B128" s="18" t="s">
        <v>235</v>
      </c>
      <c r="C128" s="16" t="s">
        <v>40</v>
      </c>
      <c r="D128" s="16" t="s">
        <v>390</v>
      </c>
      <c r="E128" s="16" t="s">
        <v>27</v>
      </c>
      <c r="F128" s="16" t="s">
        <v>377</v>
      </c>
      <c r="G128" s="16" t="s">
        <v>382</v>
      </c>
      <c r="H128" s="16" t="s">
        <v>90</v>
      </c>
      <c r="I128" s="6">
        <v>216</v>
      </c>
      <c r="J128" s="6">
        <f t="shared" si="7"/>
        <v>263.52</v>
      </c>
      <c r="K128" s="7">
        <v>0.3</v>
      </c>
      <c r="L128" s="8">
        <f t="shared" si="8"/>
        <v>151.19999999999999</v>
      </c>
      <c r="M128" s="8">
        <f t="shared" si="9"/>
        <v>184.46</v>
      </c>
      <c r="N128" s="8">
        <f t="shared" si="10"/>
        <v>151.19999999999999</v>
      </c>
      <c r="O128" s="8">
        <f t="shared" si="11"/>
        <v>184.46</v>
      </c>
      <c r="P128" s="71"/>
      <c r="Q128" s="6">
        <f t="shared" si="12"/>
        <v>0</v>
      </c>
      <c r="R128" s="6">
        <f t="shared" si="13"/>
        <v>0</v>
      </c>
    </row>
    <row r="129" spans="1:18" ht="24" customHeight="1">
      <c r="A129" s="17" t="s">
        <v>234</v>
      </c>
      <c r="B129" s="18" t="s">
        <v>235</v>
      </c>
      <c r="C129" s="16" t="s">
        <v>40</v>
      </c>
      <c r="D129" s="16" t="s">
        <v>390</v>
      </c>
      <c r="E129" s="16" t="s">
        <v>27</v>
      </c>
      <c r="F129" s="16" t="s">
        <v>379</v>
      </c>
      <c r="G129" s="16" t="s">
        <v>383</v>
      </c>
      <c r="H129" s="16" t="s">
        <v>90</v>
      </c>
      <c r="I129" s="6">
        <v>258</v>
      </c>
      <c r="J129" s="6">
        <f t="shared" si="7"/>
        <v>314.76</v>
      </c>
      <c r="K129" s="7">
        <v>0.3</v>
      </c>
      <c r="L129" s="8">
        <f t="shared" si="8"/>
        <v>180.6</v>
      </c>
      <c r="M129" s="8">
        <f t="shared" si="9"/>
        <v>220.33</v>
      </c>
      <c r="N129" s="8">
        <f t="shared" si="10"/>
        <v>180.6</v>
      </c>
      <c r="O129" s="8">
        <f t="shared" si="11"/>
        <v>220.33</v>
      </c>
      <c r="P129" s="71"/>
      <c r="Q129" s="6">
        <f t="shared" si="12"/>
        <v>0</v>
      </c>
      <c r="R129" s="6">
        <f t="shared" si="13"/>
        <v>0</v>
      </c>
    </row>
    <row r="130" spans="1:18" ht="24" customHeight="1">
      <c r="A130" s="17" t="s">
        <v>236</v>
      </c>
      <c r="B130" s="18" t="s">
        <v>237</v>
      </c>
      <c r="C130" s="16" t="s">
        <v>40</v>
      </c>
      <c r="D130" s="16" t="s">
        <v>390</v>
      </c>
      <c r="E130" s="16" t="s">
        <v>27</v>
      </c>
      <c r="F130" s="16" t="s">
        <v>41</v>
      </c>
      <c r="G130" s="16" t="s">
        <v>89</v>
      </c>
      <c r="H130" s="16" t="s">
        <v>90</v>
      </c>
      <c r="I130" s="6">
        <v>92</v>
      </c>
      <c r="J130" s="6">
        <f t="shared" si="7"/>
        <v>112.24</v>
      </c>
      <c r="K130" s="7">
        <v>0.3</v>
      </c>
      <c r="L130" s="8">
        <f t="shared" si="8"/>
        <v>64.400000000000006</v>
      </c>
      <c r="M130" s="8">
        <f t="shared" si="9"/>
        <v>78.569999999999993</v>
      </c>
      <c r="N130" s="8">
        <f t="shared" si="10"/>
        <v>64.400000000000006</v>
      </c>
      <c r="O130" s="8">
        <f t="shared" si="11"/>
        <v>78.569999999999993</v>
      </c>
      <c r="P130" s="71"/>
      <c r="Q130" s="6">
        <f t="shared" si="12"/>
        <v>0</v>
      </c>
      <c r="R130" s="6">
        <f t="shared" si="13"/>
        <v>0</v>
      </c>
    </row>
    <row r="131" spans="1:18" ht="24" customHeight="1">
      <c r="A131" s="17" t="s">
        <v>236</v>
      </c>
      <c r="B131" s="18" t="s">
        <v>237</v>
      </c>
      <c r="C131" s="16" t="s">
        <v>40</v>
      </c>
      <c r="D131" s="16" t="s">
        <v>390</v>
      </c>
      <c r="E131" s="16" t="s">
        <v>27</v>
      </c>
      <c r="F131" s="16" t="s">
        <v>41</v>
      </c>
      <c r="G131" s="16" t="s">
        <v>381</v>
      </c>
      <c r="H131" s="16" t="s">
        <v>90</v>
      </c>
      <c r="I131" s="6">
        <v>177</v>
      </c>
      <c r="J131" s="6">
        <f t="shared" si="7"/>
        <v>215.94</v>
      </c>
      <c r="K131" s="7">
        <v>0.3</v>
      </c>
      <c r="L131" s="8">
        <f t="shared" si="8"/>
        <v>123.9</v>
      </c>
      <c r="M131" s="8">
        <f t="shared" si="9"/>
        <v>151.16</v>
      </c>
      <c r="N131" s="8">
        <f t="shared" si="10"/>
        <v>123.9</v>
      </c>
      <c r="O131" s="8">
        <f t="shared" si="11"/>
        <v>151.16</v>
      </c>
      <c r="P131" s="71"/>
      <c r="Q131" s="6">
        <f t="shared" si="12"/>
        <v>0</v>
      </c>
      <c r="R131" s="6">
        <f t="shared" si="13"/>
        <v>0</v>
      </c>
    </row>
    <row r="132" spans="1:18" ht="24" customHeight="1">
      <c r="A132" s="17" t="s">
        <v>236</v>
      </c>
      <c r="B132" s="18" t="s">
        <v>237</v>
      </c>
      <c r="C132" s="16" t="s">
        <v>40</v>
      </c>
      <c r="D132" s="16" t="s">
        <v>390</v>
      </c>
      <c r="E132" s="16" t="s">
        <v>27</v>
      </c>
      <c r="F132" s="16" t="s">
        <v>377</v>
      </c>
      <c r="G132" s="16" t="s">
        <v>382</v>
      </c>
      <c r="H132" s="16" t="s">
        <v>90</v>
      </c>
      <c r="I132" s="6">
        <v>216</v>
      </c>
      <c r="J132" s="6">
        <f t="shared" si="7"/>
        <v>263.52</v>
      </c>
      <c r="K132" s="7">
        <v>0.3</v>
      </c>
      <c r="L132" s="8">
        <f t="shared" si="8"/>
        <v>151.19999999999999</v>
      </c>
      <c r="M132" s="8">
        <f t="shared" si="9"/>
        <v>184.46</v>
      </c>
      <c r="N132" s="8">
        <f t="shared" si="10"/>
        <v>151.19999999999999</v>
      </c>
      <c r="O132" s="8">
        <f t="shared" si="11"/>
        <v>184.46</v>
      </c>
      <c r="P132" s="71"/>
      <c r="Q132" s="6">
        <f t="shared" si="12"/>
        <v>0</v>
      </c>
      <c r="R132" s="6">
        <f t="shared" si="13"/>
        <v>0</v>
      </c>
    </row>
    <row r="133" spans="1:18" ht="24" customHeight="1">
      <c r="A133" s="17" t="s">
        <v>236</v>
      </c>
      <c r="B133" s="18" t="s">
        <v>237</v>
      </c>
      <c r="C133" s="16" t="s">
        <v>40</v>
      </c>
      <c r="D133" s="16" t="s">
        <v>390</v>
      </c>
      <c r="E133" s="16" t="s">
        <v>27</v>
      </c>
      <c r="F133" s="16" t="s">
        <v>379</v>
      </c>
      <c r="G133" s="16" t="s">
        <v>383</v>
      </c>
      <c r="H133" s="16" t="s">
        <v>90</v>
      </c>
      <c r="I133" s="6">
        <v>258</v>
      </c>
      <c r="J133" s="6">
        <f t="shared" si="7"/>
        <v>314.76</v>
      </c>
      <c r="K133" s="7">
        <v>0.3</v>
      </c>
      <c r="L133" s="8">
        <f t="shared" si="8"/>
        <v>180.6</v>
      </c>
      <c r="M133" s="8">
        <f t="shared" si="9"/>
        <v>220.33</v>
      </c>
      <c r="N133" s="8">
        <f t="shared" si="10"/>
        <v>180.6</v>
      </c>
      <c r="O133" s="8">
        <f t="shared" si="11"/>
        <v>220.33</v>
      </c>
      <c r="P133" s="71"/>
      <c r="Q133" s="6">
        <f t="shared" si="12"/>
        <v>0</v>
      </c>
      <c r="R133" s="6">
        <f t="shared" si="13"/>
        <v>0</v>
      </c>
    </row>
    <row r="134" spans="1:18" ht="24" customHeight="1">
      <c r="A134" s="17" t="s">
        <v>238</v>
      </c>
      <c r="B134" s="18" t="s">
        <v>239</v>
      </c>
      <c r="C134" s="16" t="s">
        <v>40</v>
      </c>
      <c r="D134" s="16" t="s">
        <v>390</v>
      </c>
      <c r="E134" s="16" t="s">
        <v>27</v>
      </c>
      <c r="F134" s="16" t="s">
        <v>41</v>
      </c>
      <c r="G134" s="16" t="s">
        <v>89</v>
      </c>
      <c r="H134" s="16" t="s">
        <v>90</v>
      </c>
      <c r="I134" s="6">
        <v>6029</v>
      </c>
      <c r="J134" s="6">
        <f t="shared" si="7"/>
        <v>7355.38</v>
      </c>
      <c r="K134" s="7">
        <v>0.3</v>
      </c>
      <c r="L134" s="8">
        <f t="shared" si="8"/>
        <v>4220.3</v>
      </c>
      <c r="M134" s="8">
        <f t="shared" si="9"/>
        <v>5148.7700000000004</v>
      </c>
      <c r="N134" s="8">
        <f t="shared" si="10"/>
        <v>4220.3</v>
      </c>
      <c r="O134" s="8">
        <f t="shared" si="11"/>
        <v>5148.7700000000004</v>
      </c>
      <c r="P134" s="71"/>
      <c r="Q134" s="6">
        <f t="shared" si="12"/>
        <v>0</v>
      </c>
      <c r="R134" s="6">
        <f t="shared" si="13"/>
        <v>0</v>
      </c>
    </row>
    <row r="135" spans="1:18" ht="24" customHeight="1">
      <c r="A135" s="17" t="s">
        <v>238</v>
      </c>
      <c r="B135" s="18" t="s">
        <v>239</v>
      </c>
      <c r="C135" s="16" t="s">
        <v>40</v>
      </c>
      <c r="D135" s="16" t="s">
        <v>390</v>
      </c>
      <c r="E135" s="16" t="s">
        <v>27</v>
      </c>
      <c r="F135" s="16" t="s">
        <v>41</v>
      </c>
      <c r="G135" s="16" t="s">
        <v>381</v>
      </c>
      <c r="H135" s="16" t="s">
        <v>90</v>
      </c>
      <c r="I135" s="6">
        <v>11627</v>
      </c>
      <c r="J135" s="6">
        <f t="shared" si="7"/>
        <v>14184.94</v>
      </c>
      <c r="K135" s="7">
        <v>0.3</v>
      </c>
      <c r="L135" s="8">
        <f t="shared" si="8"/>
        <v>8138.9</v>
      </c>
      <c r="M135" s="8">
        <f t="shared" si="9"/>
        <v>9929.4599999999991</v>
      </c>
      <c r="N135" s="8">
        <f t="shared" si="10"/>
        <v>8138.9</v>
      </c>
      <c r="O135" s="8">
        <f t="shared" si="11"/>
        <v>9929.4599999999991</v>
      </c>
      <c r="P135" s="71"/>
      <c r="Q135" s="6">
        <f t="shared" si="12"/>
        <v>0</v>
      </c>
      <c r="R135" s="6">
        <f t="shared" si="13"/>
        <v>0</v>
      </c>
    </row>
    <row r="136" spans="1:18" ht="24" customHeight="1">
      <c r="A136" s="17" t="s">
        <v>238</v>
      </c>
      <c r="B136" s="18" t="s">
        <v>239</v>
      </c>
      <c r="C136" s="16" t="s">
        <v>40</v>
      </c>
      <c r="D136" s="16" t="s">
        <v>390</v>
      </c>
      <c r="E136" s="16" t="s">
        <v>27</v>
      </c>
      <c r="F136" s="16" t="s">
        <v>377</v>
      </c>
      <c r="G136" s="16" t="s">
        <v>382</v>
      </c>
      <c r="H136" s="16" t="s">
        <v>90</v>
      </c>
      <c r="I136" s="6">
        <v>14210</v>
      </c>
      <c r="J136" s="6">
        <f t="shared" si="7"/>
        <v>17336.2</v>
      </c>
      <c r="K136" s="7">
        <v>0.3</v>
      </c>
      <c r="L136" s="8">
        <f t="shared" si="8"/>
        <v>9947</v>
      </c>
      <c r="M136" s="8">
        <f t="shared" si="9"/>
        <v>12135.34</v>
      </c>
      <c r="N136" s="8">
        <f t="shared" si="10"/>
        <v>9947</v>
      </c>
      <c r="O136" s="8">
        <f t="shared" si="11"/>
        <v>12135.34</v>
      </c>
      <c r="P136" s="71"/>
      <c r="Q136" s="6">
        <f t="shared" si="12"/>
        <v>0</v>
      </c>
      <c r="R136" s="6">
        <f t="shared" si="13"/>
        <v>0</v>
      </c>
    </row>
    <row r="137" spans="1:18" ht="24" customHeight="1">
      <c r="A137" s="17" t="s">
        <v>238</v>
      </c>
      <c r="B137" s="18" t="s">
        <v>239</v>
      </c>
      <c r="C137" s="16" t="s">
        <v>40</v>
      </c>
      <c r="D137" s="16" t="s">
        <v>390</v>
      </c>
      <c r="E137" s="16" t="s">
        <v>27</v>
      </c>
      <c r="F137" s="16" t="s">
        <v>379</v>
      </c>
      <c r="G137" s="16" t="s">
        <v>383</v>
      </c>
      <c r="H137" s="16" t="s">
        <v>90</v>
      </c>
      <c r="I137" s="6">
        <v>16794</v>
      </c>
      <c r="J137" s="6">
        <f t="shared" si="7"/>
        <v>20488.68</v>
      </c>
      <c r="K137" s="7">
        <v>0.3</v>
      </c>
      <c r="L137" s="8">
        <f t="shared" si="8"/>
        <v>11755.8</v>
      </c>
      <c r="M137" s="8">
        <f t="shared" si="9"/>
        <v>14342.08</v>
      </c>
      <c r="N137" s="8">
        <f t="shared" si="10"/>
        <v>11755.8</v>
      </c>
      <c r="O137" s="8">
        <f t="shared" si="11"/>
        <v>14342.08</v>
      </c>
      <c r="P137" s="71"/>
      <c r="Q137" s="6">
        <f t="shared" si="12"/>
        <v>0</v>
      </c>
      <c r="R137" s="6">
        <f t="shared" si="13"/>
        <v>0</v>
      </c>
    </row>
    <row r="138" spans="1:18" ht="24" customHeight="1">
      <c r="A138" s="17" t="s">
        <v>240</v>
      </c>
      <c r="B138" s="18" t="s">
        <v>241</v>
      </c>
      <c r="C138" s="16" t="s">
        <v>40</v>
      </c>
      <c r="D138" s="16" t="s">
        <v>390</v>
      </c>
      <c r="E138" s="16" t="s">
        <v>27</v>
      </c>
      <c r="F138" s="16" t="s">
        <v>41</v>
      </c>
      <c r="G138" s="16" t="s">
        <v>89</v>
      </c>
      <c r="H138" s="16" t="s">
        <v>90</v>
      </c>
      <c r="I138" s="6">
        <v>394</v>
      </c>
      <c r="J138" s="6">
        <f t="shared" si="7"/>
        <v>480.68</v>
      </c>
      <c r="K138" s="7">
        <v>0.3</v>
      </c>
      <c r="L138" s="8">
        <f t="shared" si="8"/>
        <v>275.8</v>
      </c>
      <c r="M138" s="8">
        <f t="shared" si="9"/>
        <v>336.48</v>
      </c>
      <c r="N138" s="8">
        <f t="shared" si="10"/>
        <v>275.8</v>
      </c>
      <c r="O138" s="8">
        <f t="shared" si="11"/>
        <v>336.48</v>
      </c>
      <c r="P138" s="71"/>
      <c r="Q138" s="6">
        <f t="shared" si="12"/>
        <v>0</v>
      </c>
      <c r="R138" s="6">
        <f t="shared" si="13"/>
        <v>0</v>
      </c>
    </row>
    <row r="139" spans="1:18" ht="24" customHeight="1">
      <c r="A139" s="17" t="s">
        <v>240</v>
      </c>
      <c r="B139" s="18" t="s">
        <v>241</v>
      </c>
      <c r="C139" s="16" t="s">
        <v>40</v>
      </c>
      <c r="D139" s="16" t="s">
        <v>390</v>
      </c>
      <c r="E139" s="16" t="s">
        <v>27</v>
      </c>
      <c r="F139" s="16" t="s">
        <v>41</v>
      </c>
      <c r="G139" s="16" t="s">
        <v>381</v>
      </c>
      <c r="H139" s="16" t="s">
        <v>90</v>
      </c>
      <c r="I139" s="6">
        <v>760</v>
      </c>
      <c r="J139" s="6">
        <f t="shared" si="7"/>
        <v>927.2</v>
      </c>
      <c r="K139" s="7">
        <v>0.3</v>
      </c>
      <c r="L139" s="8">
        <f t="shared" si="8"/>
        <v>532</v>
      </c>
      <c r="M139" s="8">
        <f t="shared" si="9"/>
        <v>649.04</v>
      </c>
      <c r="N139" s="8">
        <f t="shared" si="10"/>
        <v>532</v>
      </c>
      <c r="O139" s="8">
        <f t="shared" si="11"/>
        <v>649.04</v>
      </c>
      <c r="P139" s="71"/>
      <c r="Q139" s="6">
        <f t="shared" si="12"/>
        <v>0</v>
      </c>
      <c r="R139" s="6">
        <f t="shared" si="13"/>
        <v>0</v>
      </c>
    </row>
    <row r="140" spans="1:18" ht="24" customHeight="1">
      <c r="A140" s="17" t="s">
        <v>240</v>
      </c>
      <c r="B140" s="18" t="s">
        <v>241</v>
      </c>
      <c r="C140" s="16" t="s">
        <v>40</v>
      </c>
      <c r="D140" s="16" t="s">
        <v>390</v>
      </c>
      <c r="E140" s="16" t="s">
        <v>27</v>
      </c>
      <c r="F140" s="16" t="s">
        <v>377</v>
      </c>
      <c r="G140" s="16" t="s">
        <v>382</v>
      </c>
      <c r="H140" s="16" t="s">
        <v>90</v>
      </c>
      <c r="I140" s="6">
        <v>930</v>
      </c>
      <c r="J140" s="6">
        <f t="shared" si="7"/>
        <v>1134.5999999999999</v>
      </c>
      <c r="K140" s="7">
        <v>0.3</v>
      </c>
      <c r="L140" s="8">
        <f t="shared" si="8"/>
        <v>651</v>
      </c>
      <c r="M140" s="8">
        <f t="shared" si="9"/>
        <v>794.22</v>
      </c>
      <c r="N140" s="8">
        <f t="shared" si="10"/>
        <v>651</v>
      </c>
      <c r="O140" s="8">
        <f t="shared" si="11"/>
        <v>794.22</v>
      </c>
      <c r="P140" s="71"/>
      <c r="Q140" s="6">
        <f t="shared" si="12"/>
        <v>0</v>
      </c>
      <c r="R140" s="6">
        <f t="shared" si="13"/>
        <v>0</v>
      </c>
    </row>
    <row r="141" spans="1:18" ht="24" customHeight="1">
      <c r="A141" s="17" t="s">
        <v>240</v>
      </c>
      <c r="B141" s="18" t="s">
        <v>241</v>
      </c>
      <c r="C141" s="16" t="s">
        <v>40</v>
      </c>
      <c r="D141" s="16" t="s">
        <v>390</v>
      </c>
      <c r="E141" s="16" t="s">
        <v>27</v>
      </c>
      <c r="F141" s="16" t="s">
        <v>379</v>
      </c>
      <c r="G141" s="16" t="s">
        <v>383</v>
      </c>
      <c r="H141" s="16" t="s">
        <v>90</v>
      </c>
      <c r="I141" s="6">
        <v>1098</v>
      </c>
      <c r="J141" s="6">
        <f t="shared" si="7"/>
        <v>1339.56</v>
      </c>
      <c r="K141" s="7">
        <v>0.3</v>
      </c>
      <c r="L141" s="8">
        <f t="shared" si="8"/>
        <v>768.6</v>
      </c>
      <c r="M141" s="8">
        <f t="shared" si="9"/>
        <v>937.69</v>
      </c>
      <c r="N141" s="8">
        <f t="shared" si="10"/>
        <v>768.6</v>
      </c>
      <c r="O141" s="8">
        <f t="shared" si="11"/>
        <v>937.69</v>
      </c>
      <c r="P141" s="71"/>
      <c r="Q141" s="6">
        <f t="shared" si="12"/>
        <v>0</v>
      </c>
      <c r="R141" s="6">
        <f t="shared" si="13"/>
        <v>0</v>
      </c>
    </row>
    <row r="142" spans="1:18" ht="24" customHeight="1">
      <c r="A142" s="17" t="s">
        <v>242</v>
      </c>
      <c r="B142" s="18" t="s">
        <v>243</v>
      </c>
      <c r="C142" s="16" t="s">
        <v>40</v>
      </c>
      <c r="D142" s="16" t="s">
        <v>390</v>
      </c>
      <c r="E142" s="16" t="s">
        <v>27</v>
      </c>
      <c r="F142" s="16" t="s">
        <v>41</v>
      </c>
      <c r="G142" s="16" t="s">
        <v>89</v>
      </c>
      <c r="H142" s="16" t="s">
        <v>90</v>
      </c>
      <c r="I142" s="6">
        <v>1573</v>
      </c>
      <c r="J142" s="6">
        <f t="shared" si="7"/>
        <v>1919.06</v>
      </c>
      <c r="K142" s="7">
        <v>0.3</v>
      </c>
      <c r="L142" s="8">
        <f t="shared" si="8"/>
        <v>1101.0999999999999</v>
      </c>
      <c r="M142" s="8">
        <f t="shared" si="9"/>
        <v>1343.34</v>
      </c>
      <c r="N142" s="8">
        <f t="shared" si="10"/>
        <v>1101.0999999999999</v>
      </c>
      <c r="O142" s="8">
        <f t="shared" si="11"/>
        <v>1343.34</v>
      </c>
      <c r="P142" s="71"/>
      <c r="Q142" s="6">
        <f t="shared" si="12"/>
        <v>0</v>
      </c>
      <c r="R142" s="6">
        <f t="shared" si="13"/>
        <v>0</v>
      </c>
    </row>
    <row r="143" spans="1:18" ht="24" customHeight="1">
      <c r="A143" s="17" t="s">
        <v>242</v>
      </c>
      <c r="B143" s="18" t="s">
        <v>243</v>
      </c>
      <c r="C143" s="16" t="s">
        <v>40</v>
      </c>
      <c r="D143" s="16" t="s">
        <v>390</v>
      </c>
      <c r="E143" s="16" t="s">
        <v>27</v>
      </c>
      <c r="F143" s="16" t="s">
        <v>41</v>
      </c>
      <c r="G143" s="16" t="s">
        <v>381</v>
      </c>
      <c r="H143" s="16" t="s">
        <v>90</v>
      </c>
      <c r="I143" s="6">
        <v>3033</v>
      </c>
      <c r="J143" s="6">
        <f t="shared" si="7"/>
        <v>3700.26</v>
      </c>
      <c r="K143" s="7">
        <v>0.3</v>
      </c>
      <c r="L143" s="8">
        <f t="shared" si="8"/>
        <v>2123.1</v>
      </c>
      <c r="M143" s="8">
        <f t="shared" si="9"/>
        <v>2590.1799999999998</v>
      </c>
      <c r="N143" s="8">
        <f t="shared" si="10"/>
        <v>2123.1</v>
      </c>
      <c r="O143" s="8">
        <f t="shared" si="11"/>
        <v>2590.1799999999998</v>
      </c>
      <c r="P143" s="71"/>
      <c r="Q143" s="6">
        <f t="shared" si="12"/>
        <v>0</v>
      </c>
      <c r="R143" s="6">
        <f t="shared" si="13"/>
        <v>0</v>
      </c>
    </row>
    <row r="144" spans="1:18" ht="24" customHeight="1">
      <c r="A144" s="17" t="s">
        <v>242</v>
      </c>
      <c r="B144" s="18" t="s">
        <v>243</v>
      </c>
      <c r="C144" s="16" t="s">
        <v>40</v>
      </c>
      <c r="D144" s="16" t="s">
        <v>390</v>
      </c>
      <c r="E144" s="16" t="s">
        <v>27</v>
      </c>
      <c r="F144" s="16" t="s">
        <v>377</v>
      </c>
      <c r="G144" s="16" t="s">
        <v>382</v>
      </c>
      <c r="H144" s="16" t="s">
        <v>90</v>
      </c>
      <c r="I144" s="6">
        <v>3706</v>
      </c>
      <c r="J144" s="6">
        <f t="shared" si="7"/>
        <v>4521.32</v>
      </c>
      <c r="K144" s="7">
        <v>0.3</v>
      </c>
      <c r="L144" s="8">
        <f t="shared" si="8"/>
        <v>2594.1999999999998</v>
      </c>
      <c r="M144" s="8">
        <f t="shared" si="9"/>
        <v>3164.92</v>
      </c>
      <c r="N144" s="8">
        <f t="shared" si="10"/>
        <v>2594.1999999999998</v>
      </c>
      <c r="O144" s="8">
        <f t="shared" si="11"/>
        <v>3164.92</v>
      </c>
      <c r="P144" s="71"/>
      <c r="Q144" s="6">
        <f t="shared" si="12"/>
        <v>0</v>
      </c>
      <c r="R144" s="6">
        <f t="shared" si="13"/>
        <v>0</v>
      </c>
    </row>
    <row r="145" spans="1:18" ht="24" customHeight="1">
      <c r="A145" s="17" t="s">
        <v>242</v>
      </c>
      <c r="B145" s="18" t="s">
        <v>243</v>
      </c>
      <c r="C145" s="16" t="s">
        <v>40</v>
      </c>
      <c r="D145" s="16" t="s">
        <v>390</v>
      </c>
      <c r="E145" s="16" t="s">
        <v>27</v>
      </c>
      <c r="F145" s="16" t="s">
        <v>379</v>
      </c>
      <c r="G145" s="16" t="s">
        <v>383</v>
      </c>
      <c r="H145" s="16" t="s">
        <v>90</v>
      </c>
      <c r="I145" s="6">
        <v>4380</v>
      </c>
      <c r="J145" s="6">
        <f t="shared" si="7"/>
        <v>5343.6</v>
      </c>
      <c r="K145" s="7">
        <v>0.3</v>
      </c>
      <c r="L145" s="8">
        <f t="shared" si="8"/>
        <v>3066</v>
      </c>
      <c r="M145" s="8">
        <f t="shared" si="9"/>
        <v>3740.52</v>
      </c>
      <c r="N145" s="8">
        <f t="shared" si="10"/>
        <v>3066</v>
      </c>
      <c r="O145" s="8">
        <f t="shared" si="11"/>
        <v>3740.52</v>
      </c>
      <c r="P145" s="71"/>
      <c r="Q145" s="6">
        <f t="shared" si="12"/>
        <v>0</v>
      </c>
      <c r="R145" s="6">
        <f t="shared" si="13"/>
        <v>0</v>
      </c>
    </row>
    <row r="146" spans="1:18" s="73" customFormat="1" ht="24" customHeight="1">
      <c r="A146" s="19" t="s">
        <v>252</v>
      </c>
      <c r="B146" s="20" t="s">
        <v>253</v>
      </c>
      <c r="C146" s="21" t="s">
        <v>40</v>
      </c>
      <c r="D146" s="21" t="s">
        <v>126</v>
      </c>
      <c r="E146" s="21" t="s">
        <v>27</v>
      </c>
      <c r="F146" s="21" t="s">
        <v>41</v>
      </c>
      <c r="G146" s="21" t="s">
        <v>42</v>
      </c>
      <c r="H146" s="21" t="s">
        <v>90</v>
      </c>
      <c r="I146" s="6">
        <v>331</v>
      </c>
      <c r="J146" s="6">
        <f t="shared" si="7"/>
        <v>403.82</v>
      </c>
      <c r="K146" s="7">
        <v>0.3</v>
      </c>
      <c r="L146" s="8">
        <f t="shared" si="8"/>
        <v>231.7</v>
      </c>
      <c r="M146" s="8">
        <f t="shared" si="9"/>
        <v>282.67</v>
      </c>
      <c r="N146" s="8">
        <f t="shared" si="10"/>
        <v>231.7</v>
      </c>
      <c r="O146" s="8">
        <f t="shared" si="11"/>
        <v>282.67</v>
      </c>
      <c r="P146" s="71"/>
      <c r="Q146" s="6">
        <f t="shared" si="12"/>
        <v>0</v>
      </c>
      <c r="R146" s="6">
        <f t="shared" si="13"/>
        <v>0</v>
      </c>
    </row>
    <row r="147" spans="1:18" s="73" customFormat="1" ht="24" customHeight="1">
      <c r="A147" s="19" t="s">
        <v>252</v>
      </c>
      <c r="B147" s="20" t="s">
        <v>253</v>
      </c>
      <c r="C147" s="21" t="s">
        <v>40</v>
      </c>
      <c r="D147" s="21" t="s">
        <v>126</v>
      </c>
      <c r="E147" s="21" t="s">
        <v>27</v>
      </c>
      <c r="F147" s="21" t="s">
        <v>41</v>
      </c>
      <c r="G147" s="21" t="s">
        <v>89</v>
      </c>
      <c r="H147" s="21" t="s">
        <v>90</v>
      </c>
      <c r="I147" s="6">
        <v>408</v>
      </c>
      <c r="J147" s="6">
        <f t="shared" si="7"/>
        <v>497.76</v>
      </c>
      <c r="K147" s="7">
        <v>0.3</v>
      </c>
      <c r="L147" s="8">
        <f t="shared" si="8"/>
        <v>285.60000000000002</v>
      </c>
      <c r="M147" s="8">
        <f t="shared" si="9"/>
        <v>348.43</v>
      </c>
      <c r="N147" s="8">
        <f t="shared" si="10"/>
        <v>285.60000000000002</v>
      </c>
      <c r="O147" s="8">
        <f t="shared" si="11"/>
        <v>348.43</v>
      </c>
      <c r="P147" s="71"/>
      <c r="Q147" s="6">
        <f t="shared" si="12"/>
        <v>0</v>
      </c>
      <c r="R147" s="6">
        <f t="shared" si="13"/>
        <v>0</v>
      </c>
    </row>
    <row r="148" spans="1:18" s="73" customFormat="1" ht="24" customHeight="1">
      <c r="A148" s="19" t="s">
        <v>252</v>
      </c>
      <c r="B148" s="20" t="s">
        <v>253</v>
      </c>
      <c r="C148" s="21" t="s">
        <v>40</v>
      </c>
      <c r="D148" s="21" t="s">
        <v>126</v>
      </c>
      <c r="E148" s="21" t="s">
        <v>27</v>
      </c>
      <c r="F148" s="21" t="s">
        <v>41</v>
      </c>
      <c r="G148" s="21" t="s">
        <v>381</v>
      </c>
      <c r="H148" s="21" t="s">
        <v>90</v>
      </c>
      <c r="I148" s="6">
        <v>331</v>
      </c>
      <c r="J148" s="6">
        <f t="shared" si="7"/>
        <v>403.82</v>
      </c>
      <c r="K148" s="7">
        <v>0.3</v>
      </c>
      <c r="L148" s="8">
        <f t="shared" si="8"/>
        <v>231.7</v>
      </c>
      <c r="M148" s="8">
        <f t="shared" si="9"/>
        <v>282.67</v>
      </c>
      <c r="N148" s="8">
        <f t="shared" si="10"/>
        <v>231.7</v>
      </c>
      <c r="O148" s="8">
        <f t="shared" si="11"/>
        <v>282.67</v>
      </c>
      <c r="P148" s="71"/>
      <c r="Q148" s="6">
        <f t="shared" si="12"/>
        <v>0</v>
      </c>
      <c r="R148" s="6">
        <f t="shared" si="13"/>
        <v>0</v>
      </c>
    </row>
    <row r="149" spans="1:18" s="73" customFormat="1" ht="24" customHeight="1">
      <c r="A149" s="19" t="s">
        <v>252</v>
      </c>
      <c r="B149" s="20" t="s">
        <v>253</v>
      </c>
      <c r="C149" s="21" t="s">
        <v>40</v>
      </c>
      <c r="D149" s="21" t="s">
        <v>126</v>
      </c>
      <c r="E149" s="21" t="s">
        <v>27</v>
      </c>
      <c r="F149" s="21" t="s">
        <v>377</v>
      </c>
      <c r="G149" s="21" t="s">
        <v>378</v>
      </c>
      <c r="H149" s="21" t="s">
        <v>90</v>
      </c>
      <c r="I149" s="6">
        <v>688</v>
      </c>
      <c r="J149" s="6">
        <f t="shared" si="7"/>
        <v>839.36</v>
      </c>
      <c r="K149" s="7">
        <v>0.3</v>
      </c>
      <c r="L149" s="8">
        <f t="shared" si="8"/>
        <v>481.6</v>
      </c>
      <c r="M149" s="8">
        <f t="shared" si="9"/>
        <v>587.54999999999995</v>
      </c>
      <c r="N149" s="8">
        <f t="shared" si="10"/>
        <v>481.6</v>
      </c>
      <c r="O149" s="8">
        <f t="shared" si="11"/>
        <v>587.54999999999995</v>
      </c>
      <c r="P149" s="71"/>
      <c r="Q149" s="6">
        <f t="shared" si="12"/>
        <v>0</v>
      </c>
      <c r="R149" s="6">
        <f t="shared" si="13"/>
        <v>0</v>
      </c>
    </row>
    <row r="150" spans="1:18" s="73" customFormat="1" ht="24" customHeight="1">
      <c r="A150" s="19" t="s">
        <v>252</v>
      </c>
      <c r="B150" s="20" t="s">
        <v>253</v>
      </c>
      <c r="C150" s="21" t="s">
        <v>40</v>
      </c>
      <c r="D150" s="21" t="s">
        <v>126</v>
      </c>
      <c r="E150" s="21" t="s">
        <v>27</v>
      </c>
      <c r="F150" s="21" t="s">
        <v>377</v>
      </c>
      <c r="G150" s="21" t="s">
        <v>382</v>
      </c>
      <c r="H150" s="21" t="s">
        <v>90</v>
      </c>
      <c r="I150" s="6">
        <v>688</v>
      </c>
      <c r="J150" s="6">
        <f t="shared" si="7"/>
        <v>839.36</v>
      </c>
      <c r="K150" s="7">
        <v>0.3</v>
      </c>
      <c r="L150" s="8">
        <f t="shared" si="8"/>
        <v>481.6</v>
      </c>
      <c r="M150" s="8">
        <f t="shared" si="9"/>
        <v>587.54999999999995</v>
      </c>
      <c r="N150" s="8">
        <f t="shared" si="10"/>
        <v>481.6</v>
      </c>
      <c r="O150" s="8">
        <f t="shared" si="11"/>
        <v>587.54999999999995</v>
      </c>
      <c r="P150" s="71"/>
      <c r="Q150" s="6">
        <f t="shared" si="12"/>
        <v>0</v>
      </c>
      <c r="R150" s="6">
        <f t="shared" si="13"/>
        <v>0</v>
      </c>
    </row>
    <row r="151" spans="1:18" s="73" customFormat="1" ht="24" customHeight="1">
      <c r="A151" s="19" t="s">
        <v>252</v>
      </c>
      <c r="B151" s="20" t="s">
        <v>253</v>
      </c>
      <c r="C151" s="21" t="s">
        <v>40</v>
      </c>
      <c r="D151" s="21" t="s">
        <v>126</v>
      </c>
      <c r="E151" s="21" t="s">
        <v>27</v>
      </c>
      <c r="F151" s="21" t="s">
        <v>379</v>
      </c>
      <c r="G151" s="21" t="s">
        <v>380</v>
      </c>
      <c r="H151" s="21" t="s">
        <v>90</v>
      </c>
      <c r="I151" s="6">
        <v>1047</v>
      </c>
      <c r="J151" s="6">
        <f t="shared" si="7"/>
        <v>1277.3399999999999</v>
      </c>
      <c r="K151" s="7">
        <v>0.3</v>
      </c>
      <c r="L151" s="8">
        <f t="shared" si="8"/>
        <v>732.9</v>
      </c>
      <c r="M151" s="8">
        <f t="shared" si="9"/>
        <v>894.14</v>
      </c>
      <c r="N151" s="8">
        <f t="shared" si="10"/>
        <v>732.9</v>
      </c>
      <c r="O151" s="8">
        <f t="shared" si="11"/>
        <v>894.14</v>
      </c>
      <c r="P151" s="71"/>
      <c r="Q151" s="6">
        <f t="shared" si="12"/>
        <v>0</v>
      </c>
      <c r="R151" s="6">
        <f t="shared" si="13"/>
        <v>0</v>
      </c>
    </row>
    <row r="152" spans="1:18" s="73" customFormat="1" ht="24" customHeight="1">
      <c r="A152" s="22" t="s">
        <v>252</v>
      </c>
      <c r="B152" s="20" t="s">
        <v>253</v>
      </c>
      <c r="C152" s="20" t="s">
        <v>40</v>
      </c>
      <c r="D152" s="20" t="s">
        <v>126</v>
      </c>
      <c r="E152" s="20" t="s">
        <v>27</v>
      </c>
      <c r="F152" s="20" t="s">
        <v>379</v>
      </c>
      <c r="G152" s="20" t="s">
        <v>383</v>
      </c>
      <c r="H152" s="20" t="s">
        <v>90</v>
      </c>
      <c r="I152" s="6">
        <v>1047</v>
      </c>
      <c r="J152" s="6">
        <f t="shared" si="7"/>
        <v>1277.3399999999999</v>
      </c>
      <c r="K152" s="7">
        <v>0.3</v>
      </c>
      <c r="L152" s="8">
        <f t="shared" si="8"/>
        <v>732.9</v>
      </c>
      <c r="M152" s="8">
        <f t="shared" si="9"/>
        <v>894.14</v>
      </c>
      <c r="N152" s="8">
        <f t="shared" si="10"/>
        <v>732.9</v>
      </c>
      <c r="O152" s="8">
        <f t="shared" si="11"/>
        <v>894.14</v>
      </c>
      <c r="P152" s="71"/>
      <c r="Q152" s="6">
        <f t="shared" si="12"/>
        <v>0</v>
      </c>
      <c r="R152" s="6">
        <f t="shared" si="13"/>
        <v>0</v>
      </c>
    </row>
    <row r="153" spans="1:18" s="92" customFormat="1" ht="24" customHeight="1">
      <c r="A153" s="275" t="s">
        <v>334</v>
      </c>
      <c r="B153" s="275"/>
      <c r="C153" s="275"/>
      <c r="D153" s="275"/>
      <c r="E153" s="275"/>
      <c r="F153" s="275"/>
      <c r="G153" s="275"/>
      <c r="H153" s="275"/>
      <c r="I153" s="88"/>
      <c r="J153" s="89"/>
      <c r="K153" s="90"/>
      <c r="L153" s="90"/>
      <c r="M153" s="90"/>
      <c r="N153" s="90"/>
      <c r="O153" s="90"/>
      <c r="P153" s="93">
        <f>SUM(P47:P152)</f>
        <v>0</v>
      </c>
      <c r="Q153" s="91">
        <f>SUM(Q47:Q152)</f>
        <v>0</v>
      </c>
      <c r="R153" s="91">
        <f>SUM(R47:R152)</f>
        <v>0</v>
      </c>
    </row>
  </sheetData>
  <sheetProtection algorithmName="SHA-512" hashValue="dalQdP3bQQMPP8cBGuWdM2cD3D70vcWxZbNaOZvuEyAXZOZ/OECgK5aHnxtpwPJeYmS1lpDwT42CG1HQsaeg3w==" saltValue="uNTlRPwXuzig6Dr1GKUwaQ==" spinCount="100000" sheet="1" objects="1" scenarios="1"/>
  <autoFilter ref="A46:R46" xr:uid="{49A55A62-AAE9-48A1-8A17-8CE046BE7D95}"/>
  <mergeCells count="16">
    <mergeCell ref="A153:H153"/>
    <mergeCell ref="P45:P46"/>
    <mergeCell ref="Q45:R45"/>
    <mergeCell ref="A7:F7"/>
    <mergeCell ref="G45:G46"/>
    <mergeCell ref="H45:H46"/>
    <mergeCell ref="I45:J45"/>
    <mergeCell ref="K45:K46"/>
    <mergeCell ref="L45:M45"/>
    <mergeCell ref="N45:O45"/>
    <mergeCell ref="A45:A46"/>
    <mergeCell ref="B45:B46"/>
    <mergeCell ref="C45:C46"/>
    <mergeCell ref="D45:D46"/>
    <mergeCell ref="E45:E46"/>
    <mergeCell ref="F45:F46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6B3C4-7BE8-4799-B9E6-00CDA1FF9B5E}">
  <dimension ref="A2:N801"/>
  <sheetViews>
    <sheetView tabSelected="1" topLeftCell="A444" zoomScale="90" zoomScaleNormal="90" workbookViewId="0">
      <selection activeCell="A3" sqref="A3"/>
    </sheetView>
  </sheetViews>
  <sheetFormatPr defaultRowHeight="13.2"/>
  <cols>
    <col min="1" max="1" width="11.77734375" customWidth="1"/>
    <col min="2" max="2" width="23.109375" customWidth="1"/>
    <col min="3" max="3" width="14.5546875" customWidth="1"/>
    <col min="4" max="4" width="20.44140625" customWidth="1"/>
    <col min="5" max="6" width="13.6640625" customWidth="1"/>
    <col min="7" max="7" width="8.6640625" customWidth="1"/>
    <col min="8" max="11" width="13.6640625" customWidth="1"/>
    <col min="12" max="12" width="11.44140625" customWidth="1"/>
    <col min="13" max="13" width="20.21875" customWidth="1"/>
    <col min="14" max="14" width="16.109375" customWidth="1"/>
  </cols>
  <sheetData>
    <row r="2" spans="1:13" s="75" customFormat="1" ht="21">
      <c r="A2" s="74" t="s">
        <v>391</v>
      </c>
    </row>
    <row r="3" spans="1:13" s="75" customFormat="1" ht="15.6">
      <c r="A3" s="34" t="s">
        <v>1808</v>
      </c>
    </row>
    <row r="4" spans="1:13" s="75" customFormat="1" ht="13.8"/>
    <row r="5" spans="1:13" s="75" customFormat="1" ht="13.8">
      <c r="A5" s="75" t="s">
        <v>340</v>
      </c>
    </row>
    <row r="6" spans="1:13" s="75" customFormat="1" ht="29.7" customHeight="1">
      <c r="A6" s="287" t="s">
        <v>392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</row>
    <row r="7" spans="1:13" s="75" customFormat="1" ht="18">
      <c r="A7" s="184" t="s">
        <v>393</v>
      </c>
    </row>
    <row r="8" spans="1:13" s="75" customFormat="1" ht="14.4">
      <c r="A8" s="76" t="s">
        <v>344</v>
      </c>
    </row>
    <row r="9" spans="1:13" s="75" customFormat="1" ht="14.4">
      <c r="A9" s="77" t="s">
        <v>345</v>
      </c>
    </row>
    <row r="10" spans="1:13" s="75" customFormat="1" ht="14.4">
      <c r="A10" s="75" t="s">
        <v>394</v>
      </c>
    </row>
    <row r="11" spans="1:13" s="75" customFormat="1" ht="14.4">
      <c r="A11" s="75" t="s">
        <v>395</v>
      </c>
    </row>
    <row r="12" spans="1:13" s="75" customFormat="1" ht="14.4">
      <c r="A12" s="75" t="s">
        <v>396</v>
      </c>
    </row>
    <row r="13" spans="1:13" s="75" customFormat="1" ht="14.4">
      <c r="A13" s="75" t="s">
        <v>397</v>
      </c>
    </row>
    <row r="14" spans="1:13" s="75" customFormat="1" ht="14.4">
      <c r="A14" s="75" t="s">
        <v>398</v>
      </c>
    </row>
    <row r="15" spans="1:13" s="75" customFormat="1" ht="14.4">
      <c r="A15" s="75" t="s">
        <v>399</v>
      </c>
    </row>
    <row r="16" spans="1:13" s="75" customFormat="1" ht="14.4">
      <c r="A16" s="75" t="s">
        <v>400</v>
      </c>
    </row>
    <row r="17" spans="1:1" s="75" customFormat="1" ht="14.4">
      <c r="A17" s="75" t="s">
        <v>401</v>
      </c>
    </row>
    <row r="18" spans="1:1" s="75" customFormat="1" ht="14.4">
      <c r="A18" s="75" t="s">
        <v>402</v>
      </c>
    </row>
    <row r="19" spans="1:1" s="75" customFormat="1" ht="14.4">
      <c r="A19" s="75" t="s">
        <v>403</v>
      </c>
    </row>
    <row r="20" spans="1:1" s="75" customFormat="1" ht="14.4">
      <c r="A20" s="75" t="s">
        <v>404</v>
      </c>
    </row>
    <row r="21" spans="1:1" s="75" customFormat="1" ht="14.4">
      <c r="A21" s="185" t="s">
        <v>405</v>
      </c>
    </row>
    <row r="22" spans="1:1" s="75" customFormat="1" ht="13.8"/>
    <row r="23" spans="1:1" s="75" customFormat="1" ht="14.4">
      <c r="A23" s="77" t="s">
        <v>406</v>
      </c>
    </row>
    <row r="24" spans="1:1" s="75" customFormat="1" ht="14.4">
      <c r="A24" s="75" t="s">
        <v>407</v>
      </c>
    </row>
    <row r="25" spans="1:1" s="75" customFormat="1" ht="14.4">
      <c r="A25" s="75" t="s">
        <v>408</v>
      </c>
    </row>
    <row r="26" spans="1:1" s="75" customFormat="1" ht="14.4">
      <c r="A26" s="75" t="s">
        <v>409</v>
      </c>
    </row>
    <row r="27" spans="1:1" s="75" customFormat="1" ht="14.4">
      <c r="A27" s="75" t="s">
        <v>410</v>
      </c>
    </row>
    <row r="28" spans="1:1" s="75" customFormat="1" ht="14.4">
      <c r="A28" s="75" t="s">
        <v>411</v>
      </c>
    </row>
    <row r="29" spans="1:1" s="75" customFormat="1" ht="14.4">
      <c r="A29" s="75" t="s">
        <v>412</v>
      </c>
    </row>
    <row r="30" spans="1:1" s="75" customFormat="1" ht="14.4">
      <c r="A30" s="75" t="s">
        <v>413</v>
      </c>
    </row>
    <row r="31" spans="1:1" s="75" customFormat="1" ht="14.4">
      <c r="A31" s="75" t="s">
        <v>414</v>
      </c>
    </row>
    <row r="32" spans="1:1" s="75" customFormat="1" ht="13.8"/>
    <row r="33" spans="1:14" s="75" customFormat="1" ht="14.4">
      <c r="A33" s="77" t="s">
        <v>415</v>
      </c>
    </row>
    <row r="34" spans="1:14" s="75" customFormat="1" ht="14.4">
      <c r="A34" s="75" t="s">
        <v>416</v>
      </c>
    </row>
    <row r="35" spans="1:14" s="75" customFormat="1" ht="14.4">
      <c r="A35" s="75" t="s">
        <v>417</v>
      </c>
    </row>
    <row r="36" spans="1:14" s="75" customFormat="1" ht="14.4">
      <c r="A36" s="75" t="s">
        <v>418</v>
      </c>
    </row>
    <row r="37" spans="1:14" s="75" customFormat="1" ht="13.8"/>
    <row r="38" spans="1:14" s="75" customFormat="1" ht="14.4">
      <c r="A38" s="78" t="s">
        <v>369</v>
      </c>
    </row>
    <row r="39" spans="1:14" s="75" customFormat="1" ht="14.4">
      <c r="A39" s="185" t="s">
        <v>419</v>
      </c>
    </row>
    <row r="40" spans="1:14" s="75" customFormat="1" ht="14.4">
      <c r="A40" s="75" t="s">
        <v>420</v>
      </c>
    </row>
    <row r="41" spans="1:14" s="75" customFormat="1" ht="14.4">
      <c r="A41" s="185" t="s">
        <v>421</v>
      </c>
    </row>
    <row r="43" spans="1:14" ht="25.2" customHeight="1">
      <c r="A43" s="282" t="s">
        <v>422</v>
      </c>
      <c r="B43" s="282" t="s">
        <v>423</v>
      </c>
      <c r="C43" s="282" t="s">
        <v>424</v>
      </c>
      <c r="D43" s="282" t="s">
        <v>425</v>
      </c>
      <c r="E43" s="260" t="s">
        <v>34</v>
      </c>
      <c r="F43" s="261"/>
      <c r="G43" s="262" t="s">
        <v>389</v>
      </c>
      <c r="H43" s="260" t="s">
        <v>36</v>
      </c>
      <c r="I43" s="261"/>
      <c r="J43" s="260" t="s">
        <v>37</v>
      </c>
      <c r="K43" s="261"/>
      <c r="L43" s="280" t="s">
        <v>426</v>
      </c>
      <c r="M43" s="260" t="s">
        <v>18</v>
      </c>
      <c r="N43" s="261"/>
    </row>
    <row r="44" spans="1:14" ht="27.6">
      <c r="A44" s="283"/>
      <c r="B44" s="283"/>
      <c r="C44" s="283"/>
      <c r="D44" s="283"/>
      <c r="E44" s="9" t="s">
        <v>376</v>
      </c>
      <c r="F44" s="9" t="s">
        <v>22</v>
      </c>
      <c r="G44" s="262"/>
      <c r="H44" s="9" t="s">
        <v>376</v>
      </c>
      <c r="I44" s="9" t="s">
        <v>22</v>
      </c>
      <c r="J44" s="9" t="s">
        <v>376</v>
      </c>
      <c r="K44" s="9" t="s">
        <v>22</v>
      </c>
      <c r="L44" s="281"/>
      <c r="M44" s="48" t="s">
        <v>376</v>
      </c>
      <c r="N44" s="48" t="s">
        <v>22</v>
      </c>
    </row>
    <row r="45" spans="1:14" ht="13.8">
      <c r="A45" s="79" t="s">
        <v>427</v>
      </c>
      <c r="B45" s="79" t="s">
        <v>428</v>
      </c>
      <c r="C45" s="79" t="s">
        <v>28</v>
      </c>
      <c r="D45" s="79" t="s">
        <v>29</v>
      </c>
      <c r="E45" s="215">
        <v>0.9</v>
      </c>
      <c r="F45" s="24">
        <f>E45*1.22</f>
        <v>1.0980000000000001</v>
      </c>
      <c r="G45" s="188">
        <v>0.18</v>
      </c>
      <c r="H45" s="24">
        <v>0.74</v>
      </c>
      <c r="I45" s="23">
        <f>ROUND(H45*1.22,2)</f>
        <v>0.9</v>
      </c>
      <c r="J45" s="24">
        <f>IF(C45="1 Month(s)", H45*12, H45)</f>
        <v>8.879999999999999</v>
      </c>
      <c r="K45" s="24">
        <f t="shared" ref="K45:K106" si="0">IF(C45="1 Month(s)", I45*12, I45)</f>
        <v>10.8</v>
      </c>
      <c r="L45" s="97"/>
      <c r="M45" s="24">
        <f>J45*L45</f>
        <v>0</v>
      </c>
      <c r="N45" s="24">
        <f>K45*L45</f>
        <v>0</v>
      </c>
    </row>
    <row r="46" spans="1:14" ht="13.8">
      <c r="A46" s="79" t="s">
        <v>429</v>
      </c>
      <c r="B46" s="79" t="s">
        <v>430</v>
      </c>
      <c r="C46" s="79" t="s">
        <v>28</v>
      </c>
      <c r="D46" s="79" t="s">
        <v>29</v>
      </c>
      <c r="E46" s="215">
        <v>1.54</v>
      </c>
      <c r="F46" s="24">
        <f t="shared" ref="F46:F107" si="1">E46*1.22</f>
        <v>1.8788</v>
      </c>
      <c r="G46" s="188">
        <v>0.18</v>
      </c>
      <c r="H46" s="24">
        <v>1.27</v>
      </c>
      <c r="I46" s="23">
        <f>ROUND(H46*1.22,2)</f>
        <v>1.55</v>
      </c>
      <c r="J46" s="24">
        <f t="shared" ref="J46:J107" si="2">IF(C46="1 Month(s)", H46*12, H46)</f>
        <v>15.24</v>
      </c>
      <c r="K46" s="24">
        <f t="shared" si="0"/>
        <v>18.600000000000001</v>
      </c>
      <c r="L46" s="97"/>
      <c r="M46" s="24">
        <f t="shared" ref="M46:M107" si="3">J46*L46</f>
        <v>0</v>
      </c>
      <c r="N46" s="24">
        <f t="shared" ref="N46:N107" si="4">K46*L46</f>
        <v>0</v>
      </c>
    </row>
    <row r="47" spans="1:14" ht="13.8">
      <c r="A47" s="79" t="s">
        <v>431</v>
      </c>
      <c r="B47" s="79" t="s">
        <v>432</v>
      </c>
      <c r="C47" s="79" t="s">
        <v>28</v>
      </c>
      <c r="D47" s="79" t="s">
        <v>29</v>
      </c>
      <c r="E47" s="215">
        <v>12.69</v>
      </c>
      <c r="F47" s="24">
        <f t="shared" si="1"/>
        <v>15.4818</v>
      </c>
      <c r="G47" s="188">
        <v>0.18</v>
      </c>
      <c r="H47" s="24">
        <v>10.44</v>
      </c>
      <c r="I47" s="23">
        <f t="shared" ref="I47:I108" si="5">ROUND(H47*1.22,2)</f>
        <v>12.74</v>
      </c>
      <c r="J47" s="24">
        <f t="shared" si="2"/>
        <v>125.28</v>
      </c>
      <c r="K47" s="24">
        <f t="shared" si="0"/>
        <v>152.88</v>
      </c>
      <c r="L47" s="97"/>
      <c r="M47" s="24">
        <f t="shared" si="3"/>
        <v>0</v>
      </c>
      <c r="N47" s="24">
        <f t="shared" si="4"/>
        <v>0</v>
      </c>
    </row>
    <row r="48" spans="1:14" ht="13.8">
      <c r="A48" s="79" t="s">
        <v>433</v>
      </c>
      <c r="B48" s="79" t="s">
        <v>434</v>
      </c>
      <c r="C48" s="79" t="s">
        <v>28</v>
      </c>
      <c r="D48" s="79" t="s">
        <v>29</v>
      </c>
      <c r="E48" s="215">
        <v>0.75</v>
      </c>
      <c r="F48" s="24">
        <f t="shared" si="1"/>
        <v>0.91500000000000004</v>
      </c>
      <c r="G48" s="188">
        <v>0.18</v>
      </c>
      <c r="H48" s="24">
        <v>0.62</v>
      </c>
      <c r="I48" s="23">
        <f t="shared" si="5"/>
        <v>0.76</v>
      </c>
      <c r="J48" s="24">
        <f t="shared" si="2"/>
        <v>7.4399999999999995</v>
      </c>
      <c r="K48" s="24">
        <f t="shared" si="0"/>
        <v>9.120000000000001</v>
      </c>
      <c r="L48" s="97"/>
      <c r="M48" s="24">
        <f t="shared" si="3"/>
        <v>0</v>
      </c>
      <c r="N48" s="24">
        <f t="shared" si="4"/>
        <v>0</v>
      </c>
    </row>
    <row r="49" spans="1:14" ht="13.8">
      <c r="A49" s="79" t="s">
        <v>435</v>
      </c>
      <c r="B49" s="79" t="s">
        <v>436</v>
      </c>
      <c r="C49" s="79" t="s">
        <v>28</v>
      </c>
      <c r="D49" s="79" t="s">
        <v>29</v>
      </c>
      <c r="E49" s="215">
        <v>0.52</v>
      </c>
      <c r="F49" s="24">
        <f t="shared" si="1"/>
        <v>0.63439999999999996</v>
      </c>
      <c r="G49" s="188">
        <v>0.18</v>
      </c>
      <c r="H49" s="24">
        <v>0.43</v>
      </c>
      <c r="I49" s="23">
        <f t="shared" si="5"/>
        <v>0.52</v>
      </c>
      <c r="J49" s="24">
        <f t="shared" si="2"/>
        <v>5.16</v>
      </c>
      <c r="K49" s="24">
        <f t="shared" si="0"/>
        <v>6.24</v>
      </c>
      <c r="L49" s="97"/>
      <c r="M49" s="24">
        <f t="shared" si="3"/>
        <v>0</v>
      </c>
      <c r="N49" s="24">
        <f t="shared" si="4"/>
        <v>0</v>
      </c>
    </row>
    <row r="50" spans="1:14" ht="13.8">
      <c r="A50" s="79" t="s">
        <v>437</v>
      </c>
      <c r="B50" s="79" t="s">
        <v>438</v>
      </c>
      <c r="C50" s="79" t="s">
        <v>28</v>
      </c>
      <c r="D50" s="79" t="s">
        <v>29</v>
      </c>
      <c r="E50" s="215">
        <v>0.68</v>
      </c>
      <c r="F50" s="24">
        <f t="shared" si="1"/>
        <v>0.8296</v>
      </c>
      <c r="G50" s="188">
        <v>0.18</v>
      </c>
      <c r="H50" s="24">
        <v>0.56000000000000005</v>
      </c>
      <c r="I50" s="23">
        <f t="shared" si="5"/>
        <v>0.68</v>
      </c>
      <c r="J50" s="24">
        <f t="shared" si="2"/>
        <v>6.7200000000000006</v>
      </c>
      <c r="K50" s="24">
        <f t="shared" si="0"/>
        <v>8.16</v>
      </c>
      <c r="L50" s="97"/>
      <c r="M50" s="24">
        <f t="shared" si="3"/>
        <v>0</v>
      </c>
      <c r="N50" s="24">
        <f t="shared" si="4"/>
        <v>0</v>
      </c>
    </row>
    <row r="51" spans="1:14" ht="13.8">
      <c r="A51" s="79" t="s">
        <v>439</v>
      </c>
      <c r="B51" s="79" t="s">
        <v>440</v>
      </c>
      <c r="C51" s="79" t="s">
        <v>28</v>
      </c>
      <c r="D51" s="79" t="s">
        <v>29</v>
      </c>
      <c r="E51" s="215">
        <v>2.91</v>
      </c>
      <c r="F51" s="24">
        <f t="shared" si="1"/>
        <v>3.5502000000000002</v>
      </c>
      <c r="G51" s="188">
        <v>0.18</v>
      </c>
      <c r="H51" s="24">
        <v>2.39</v>
      </c>
      <c r="I51" s="23">
        <f t="shared" si="5"/>
        <v>2.92</v>
      </c>
      <c r="J51" s="24">
        <f t="shared" si="2"/>
        <v>28.68</v>
      </c>
      <c r="K51" s="24">
        <f t="shared" si="0"/>
        <v>35.04</v>
      </c>
      <c r="L51" s="97"/>
      <c r="M51" s="24">
        <f t="shared" si="3"/>
        <v>0</v>
      </c>
      <c r="N51" s="24">
        <f t="shared" si="4"/>
        <v>0</v>
      </c>
    </row>
    <row r="52" spans="1:14" ht="13.8">
      <c r="A52" s="79" t="s">
        <v>441</v>
      </c>
      <c r="B52" s="79" t="s">
        <v>442</v>
      </c>
      <c r="C52" s="79" t="s">
        <v>28</v>
      </c>
      <c r="D52" s="79" t="s">
        <v>29</v>
      </c>
      <c r="E52" s="215">
        <v>1.93</v>
      </c>
      <c r="F52" s="24">
        <f>E52*1.22</f>
        <v>2.3546</v>
      </c>
      <c r="G52" s="188">
        <v>0.18</v>
      </c>
      <c r="H52" s="24">
        <v>1.59</v>
      </c>
      <c r="I52" s="23">
        <f t="shared" si="5"/>
        <v>1.94</v>
      </c>
      <c r="J52" s="24">
        <f t="shared" si="2"/>
        <v>19.080000000000002</v>
      </c>
      <c r="K52" s="24">
        <f t="shared" si="0"/>
        <v>23.28</v>
      </c>
      <c r="L52" s="97"/>
      <c r="M52" s="24">
        <f t="shared" si="3"/>
        <v>0</v>
      </c>
      <c r="N52" s="24">
        <f t="shared" si="4"/>
        <v>0</v>
      </c>
    </row>
    <row r="53" spans="1:14" ht="13.8">
      <c r="A53" s="79" t="s">
        <v>441</v>
      </c>
      <c r="B53" s="79" t="s">
        <v>442</v>
      </c>
      <c r="C53" s="79" t="s">
        <v>28</v>
      </c>
      <c r="D53" s="79" t="s">
        <v>443</v>
      </c>
      <c r="E53" s="215">
        <v>2.52</v>
      </c>
      <c r="F53" s="24">
        <f t="shared" si="1"/>
        <v>3.0743999999999998</v>
      </c>
      <c r="G53" s="188">
        <v>0.18</v>
      </c>
      <c r="H53" s="24">
        <v>2.0699999999999998</v>
      </c>
      <c r="I53" s="23">
        <f t="shared" si="5"/>
        <v>2.5299999999999998</v>
      </c>
      <c r="J53" s="24">
        <f t="shared" si="2"/>
        <v>24.839999999999996</v>
      </c>
      <c r="K53" s="24">
        <f t="shared" si="0"/>
        <v>30.36</v>
      </c>
      <c r="L53" s="97"/>
      <c r="M53" s="24">
        <f t="shared" si="3"/>
        <v>0</v>
      </c>
      <c r="N53" s="24">
        <f t="shared" si="4"/>
        <v>0</v>
      </c>
    </row>
    <row r="54" spans="1:14" ht="13.8">
      <c r="A54" s="79" t="s">
        <v>444</v>
      </c>
      <c r="B54" s="79" t="s">
        <v>445</v>
      </c>
      <c r="C54" s="79" t="s">
        <v>28</v>
      </c>
      <c r="D54" s="79" t="s">
        <v>29</v>
      </c>
      <c r="E54" s="215">
        <v>3.9</v>
      </c>
      <c r="F54" s="24">
        <f t="shared" si="1"/>
        <v>4.758</v>
      </c>
      <c r="G54" s="188">
        <v>0.18</v>
      </c>
      <c r="H54" s="24">
        <v>3.2</v>
      </c>
      <c r="I54" s="23">
        <f t="shared" si="5"/>
        <v>3.9</v>
      </c>
      <c r="J54" s="24">
        <f t="shared" si="2"/>
        <v>38.400000000000006</v>
      </c>
      <c r="K54" s="24">
        <f t="shared" si="0"/>
        <v>46.8</v>
      </c>
      <c r="L54" s="97"/>
      <c r="M54" s="24">
        <f t="shared" si="3"/>
        <v>0</v>
      </c>
      <c r="N54" s="24">
        <f t="shared" si="4"/>
        <v>0</v>
      </c>
    </row>
    <row r="55" spans="1:14" ht="13.8">
      <c r="A55" s="79" t="s">
        <v>444</v>
      </c>
      <c r="B55" s="79" t="s">
        <v>445</v>
      </c>
      <c r="C55" s="79" t="s">
        <v>28</v>
      </c>
      <c r="D55" s="79" t="s">
        <v>443</v>
      </c>
      <c r="E55" s="215">
        <v>5.0999999999999996</v>
      </c>
      <c r="F55" s="24">
        <f t="shared" si="1"/>
        <v>6.2219999999999995</v>
      </c>
      <c r="G55" s="188">
        <v>0.18</v>
      </c>
      <c r="H55" s="24">
        <v>4.18</v>
      </c>
      <c r="I55" s="23">
        <f t="shared" si="5"/>
        <v>5.0999999999999996</v>
      </c>
      <c r="J55" s="24">
        <f t="shared" si="2"/>
        <v>50.16</v>
      </c>
      <c r="K55" s="24">
        <f t="shared" si="0"/>
        <v>61.199999999999996</v>
      </c>
      <c r="L55" s="97"/>
      <c r="M55" s="24">
        <f t="shared" si="3"/>
        <v>0</v>
      </c>
      <c r="N55" s="24">
        <f t="shared" si="4"/>
        <v>0</v>
      </c>
    </row>
    <row r="56" spans="1:14" ht="13.8">
      <c r="A56" s="79" t="s">
        <v>446</v>
      </c>
      <c r="B56" s="79" t="s">
        <v>447</v>
      </c>
      <c r="C56" s="79" t="s">
        <v>28</v>
      </c>
      <c r="D56" s="79" t="s">
        <v>29</v>
      </c>
      <c r="E56" s="215">
        <v>7.8</v>
      </c>
      <c r="F56" s="24">
        <f t="shared" si="1"/>
        <v>9.516</v>
      </c>
      <c r="G56" s="188">
        <v>0.18</v>
      </c>
      <c r="H56" s="24">
        <v>6.4</v>
      </c>
      <c r="I56" s="23">
        <f t="shared" si="5"/>
        <v>7.81</v>
      </c>
      <c r="J56" s="24">
        <f t="shared" si="2"/>
        <v>76.800000000000011</v>
      </c>
      <c r="K56" s="24">
        <f t="shared" si="0"/>
        <v>93.72</v>
      </c>
      <c r="L56" s="97"/>
      <c r="M56" s="24">
        <f t="shared" si="3"/>
        <v>0</v>
      </c>
      <c r="N56" s="24">
        <f t="shared" si="4"/>
        <v>0</v>
      </c>
    </row>
    <row r="57" spans="1:14" ht="13.8">
      <c r="A57" s="79" t="s">
        <v>446</v>
      </c>
      <c r="B57" s="79" t="s">
        <v>447</v>
      </c>
      <c r="C57" s="79" t="s">
        <v>28</v>
      </c>
      <c r="D57" s="79" t="s">
        <v>443</v>
      </c>
      <c r="E57" s="215">
        <v>10.1</v>
      </c>
      <c r="F57" s="24">
        <f t="shared" si="1"/>
        <v>12.321999999999999</v>
      </c>
      <c r="G57" s="188">
        <v>0.18</v>
      </c>
      <c r="H57" s="24">
        <v>8.2799999999999994</v>
      </c>
      <c r="I57" s="23">
        <f t="shared" si="5"/>
        <v>10.1</v>
      </c>
      <c r="J57" s="24">
        <f t="shared" si="2"/>
        <v>99.359999999999985</v>
      </c>
      <c r="K57" s="24">
        <f t="shared" si="0"/>
        <v>121.19999999999999</v>
      </c>
      <c r="L57" s="97"/>
      <c r="M57" s="24">
        <f t="shared" si="3"/>
        <v>0</v>
      </c>
      <c r="N57" s="24">
        <f t="shared" si="4"/>
        <v>0</v>
      </c>
    </row>
    <row r="58" spans="1:14" ht="13.8">
      <c r="A58" s="79" t="s">
        <v>448</v>
      </c>
      <c r="B58" s="79" t="s">
        <v>449</v>
      </c>
      <c r="C58" s="79" t="s">
        <v>28</v>
      </c>
      <c r="D58" s="79" t="s">
        <v>29</v>
      </c>
      <c r="E58" s="215">
        <v>26</v>
      </c>
      <c r="F58" s="24">
        <f t="shared" si="1"/>
        <v>31.72</v>
      </c>
      <c r="G58" s="188">
        <v>0.18</v>
      </c>
      <c r="H58" s="24">
        <v>21.34</v>
      </c>
      <c r="I58" s="23">
        <f t="shared" si="5"/>
        <v>26.03</v>
      </c>
      <c r="J58" s="24">
        <f t="shared" si="2"/>
        <v>256.08</v>
      </c>
      <c r="K58" s="24">
        <f t="shared" si="0"/>
        <v>312.36</v>
      </c>
      <c r="L58" s="97"/>
      <c r="M58" s="24">
        <f t="shared" si="3"/>
        <v>0</v>
      </c>
      <c r="N58" s="24">
        <f t="shared" si="4"/>
        <v>0</v>
      </c>
    </row>
    <row r="59" spans="1:14" ht="27">
      <c r="A59" s="79" t="s">
        <v>450</v>
      </c>
      <c r="B59" s="79" t="s">
        <v>451</v>
      </c>
      <c r="C59" s="79" t="s">
        <v>28</v>
      </c>
      <c r="D59" s="79" t="s">
        <v>29</v>
      </c>
      <c r="E59" s="215">
        <v>14.8</v>
      </c>
      <c r="F59" s="24">
        <f t="shared" si="1"/>
        <v>18.056000000000001</v>
      </c>
      <c r="G59" s="188">
        <v>0.18</v>
      </c>
      <c r="H59" s="24">
        <v>12.14</v>
      </c>
      <c r="I59" s="23">
        <f t="shared" si="5"/>
        <v>14.81</v>
      </c>
      <c r="J59" s="24">
        <f t="shared" si="2"/>
        <v>145.68</v>
      </c>
      <c r="K59" s="24">
        <f t="shared" si="0"/>
        <v>177.72</v>
      </c>
      <c r="L59" s="97"/>
      <c r="M59" s="24">
        <f t="shared" si="3"/>
        <v>0</v>
      </c>
      <c r="N59" s="24">
        <f t="shared" si="4"/>
        <v>0</v>
      </c>
    </row>
    <row r="60" spans="1:14" ht="13.8">
      <c r="A60" s="79" t="s">
        <v>452</v>
      </c>
      <c r="B60" s="79" t="s">
        <v>453</v>
      </c>
      <c r="C60" s="79" t="s">
        <v>28</v>
      </c>
      <c r="D60" s="79" t="s">
        <v>29</v>
      </c>
      <c r="E60" s="215">
        <v>0.18</v>
      </c>
      <c r="F60" s="24">
        <f t="shared" si="1"/>
        <v>0.21959999999999999</v>
      </c>
      <c r="G60" s="188">
        <v>0</v>
      </c>
      <c r="H60" s="24">
        <v>0.18</v>
      </c>
      <c r="I60" s="23">
        <f t="shared" si="5"/>
        <v>0.22</v>
      </c>
      <c r="J60" s="24">
        <f t="shared" si="2"/>
        <v>2.16</v>
      </c>
      <c r="K60" s="24">
        <f t="shared" si="0"/>
        <v>2.64</v>
      </c>
      <c r="L60" s="97"/>
      <c r="M60" s="24">
        <f t="shared" si="3"/>
        <v>0</v>
      </c>
      <c r="N60" s="24">
        <f t="shared" si="4"/>
        <v>0</v>
      </c>
    </row>
    <row r="61" spans="1:14" ht="13.8">
      <c r="A61" s="79" t="s">
        <v>454</v>
      </c>
      <c r="B61" s="79" t="s">
        <v>455</v>
      </c>
      <c r="C61" s="79" t="s">
        <v>28</v>
      </c>
      <c r="D61" s="79" t="s">
        <v>29</v>
      </c>
      <c r="E61" s="215">
        <v>4.9000000000000004</v>
      </c>
      <c r="F61" s="24">
        <f t="shared" si="1"/>
        <v>5.9780000000000006</v>
      </c>
      <c r="G61" s="188">
        <v>0.18</v>
      </c>
      <c r="H61" s="24">
        <v>4.0199999999999996</v>
      </c>
      <c r="I61" s="23">
        <f t="shared" si="5"/>
        <v>4.9000000000000004</v>
      </c>
      <c r="J61" s="24">
        <f t="shared" si="2"/>
        <v>48.239999999999995</v>
      </c>
      <c r="K61" s="24">
        <f t="shared" si="0"/>
        <v>58.800000000000004</v>
      </c>
      <c r="L61" s="97"/>
      <c r="M61" s="24">
        <f t="shared" si="3"/>
        <v>0</v>
      </c>
      <c r="N61" s="24">
        <f t="shared" si="4"/>
        <v>0</v>
      </c>
    </row>
    <row r="62" spans="1:14" ht="13.8">
      <c r="A62" s="79" t="s">
        <v>454</v>
      </c>
      <c r="B62" s="79" t="s">
        <v>455</v>
      </c>
      <c r="C62" s="79" t="s">
        <v>28</v>
      </c>
      <c r="D62" s="79" t="s">
        <v>443</v>
      </c>
      <c r="E62" s="215">
        <v>6.3</v>
      </c>
      <c r="F62" s="24">
        <f t="shared" si="1"/>
        <v>7.6859999999999999</v>
      </c>
      <c r="G62" s="188">
        <v>0.18</v>
      </c>
      <c r="H62" s="24">
        <v>5.17</v>
      </c>
      <c r="I62" s="23">
        <f t="shared" si="5"/>
        <v>6.31</v>
      </c>
      <c r="J62" s="24">
        <f t="shared" si="2"/>
        <v>62.04</v>
      </c>
      <c r="K62" s="24">
        <f t="shared" si="0"/>
        <v>75.72</v>
      </c>
      <c r="L62" s="97"/>
      <c r="M62" s="24">
        <f t="shared" si="3"/>
        <v>0</v>
      </c>
      <c r="N62" s="24">
        <f t="shared" si="4"/>
        <v>0</v>
      </c>
    </row>
    <row r="63" spans="1:14" ht="13.8">
      <c r="A63" s="79" t="s">
        <v>456</v>
      </c>
      <c r="B63" s="79" t="s">
        <v>457</v>
      </c>
      <c r="C63" s="79" t="s">
        <v>28</v>
      </c>
      <c r="D63" s="79" t="s">
        <v>29</v>
      </c>
      <c r="E63" s="215">
        <v>9.6999999999999993</v>
      </c>
      <c r="F63" s="24">
        <f t="shared" si="1"/>
        <v>11.834</v>
      </c>
      <c r="G63" s="188">
        <v>0.18</v>
      </c>
      <c r="H63" s="24">
        <v>7.96</v>
      </c>
      <c r="I63" s="23">
        <f t="shared" si="5"/>
        <v>9.7100000000000009</v>
      </c>
      <c r="J63" s="24">
        <f t="shared" si="2"/>
        <v>95.52</v>
      </c>
      <c r="K63" s="24">
        <f t="shared" si="0"/>
        <v>116.52000000000001</v>
      </c>
      <c r="L63" s="97"/>
      <c r="M63" s="24">
        <f t="shared" si="3"/>
        <v>0</v>
      </c>
      <c r="N63" s="24">
        <f t="shared" si="4"/>
        <v>0</v>
      </c>
    </row>
    <row r="64" spans="1:14" ht="13.8">
      <c r="A64" s="79" t="s">
        <v>456</v>
      </c>
      <c r="B64" s="79" t="s">
        <v>457</v>
      </c>
      <c r="C64" s="79" t="s">
        <v>28</v>
      </c>
      <c r="D64" s="79" t="s">
        <v>443</v>
      </c>
      <c r="E64" s="215">
        <v>12.6</v>
      </c>
      <c r="F64" s="24">
        <f>E64*1.22</f>
        <v>15.372</v>
      </c>
      <c r="G64" s="188">
        <v>0.18</v>
      </c>
      <c r="H64" s="24">
        <v>10.34</v>
      </c>
      <c r="I64" s="23">
        <f t="shared" si="5"/>
        <v>12.61</v>
      </c>
      <c r="J64" s="24">
        <f t="shared" si="2"/>
        <v>124.08</v>
      </c>
      <c r="K64" s="24">
        <f t="shared" si="0"/>
        <v>151.32</v>
      </c>
      <c r="L64" s="97"/>
      <c r="M64" s="24">
        <f t="shared" si="3"/>
        <v>0</v>
      </c>
      <c r="N64" s="24">
        <f t="shared" si="4"/>
        <v>0</v>
      </c>
    </row>
    <row r="65" spans="1:14" ht="13.8">
      <c r="A65" s="79" t="s">
        <v>458</v>
      </c>
      <c r="B65" s="79" t="s">
        <v>459</v>
      </c>
      <c r="C65" s="79" t="s">
        <v>28</v>
      </c>
      <c r="D65" s="79" t="s">
        <v>29</v>
      </c>
      <c r="E65" s="215">
        <v>2.91</v>
      </c>
      <c r="F65" s="24">
        <f t="shared" si="1"/>
        <v>3.5502000000000002</v>
      </c>
      <c r="G65" s="188">
        <v>0.18</v>
      </c>
      <c r="H65" s="24">
        <v>2.39</v>
      </c>
      <c r="I65" s="23">
        <f t="shared" si="5"/>
        <v>2.92</v>
      </c>
      <c r="J65" s="24">
        <f t="shared" si="2"/>
        <v>28.68</v>
      </c>
      <c r="K65" s="24">
        <f t="shared" si="0"/>
        <v>35.04</v>
      </c>
      <c r="L65" s="97"/>
      <c r="M65" s="24">
        <f t="shared" si="3"/>
        <v>0</v>
      </c>
      <c r="N65" s="24">
        <f t="shared" si="4"/>
        <v>0</v>
      </c>
    </row>
    <row r="66" spans="1:14" ht="13.8">
      <c r="A66" s="79" t="s">
        <v>460</v>
      </c>
      <c r="B66" s="79" t="s">
        <v>461</v>
      </c>
      <c r="C66" s="79" t="s">
        <v>28</v>
      </c>
      <c r="D66" s="79" t="s">
        <v>29</v>
      </c>
      <c r="E66" s="215">
        <v>9.6999999999999993</v>
      </c>
      <c r="F66" s="24">
        <f t="shared" si="1"/>
        <v>11.834</v>
      </c>
      <c r="G66" s="188">
        <v>0.18</v>
      </c>
      <c r="H66" s="24">
        <v>7.96</v>
      </c>
      <c r="I66" s="23">
        <f t="shared" si="5"/>
        <v>9.7100000000000009</v>
      </c>
      <c r="J66" s="24">
        <f t="shared" si="2"/>
        <v>95.52</v>
      </c>
      <c r="K66" s="24">
        <f t="shared" si="0"/>
        <v>116.52000000000001</v>
      </c>
      <c r="L66" s="97"/>
      <c r="M66" s="24">
        <f t="shared" si="3"/>
        <v>0</v>
      </c>
      <c r="N66" s="24">
        <f t="shared" si="4"/>
        <v>0</v>
      </c>
    </row>
    <row r="67" spans="1:14" ht="13.8">
      <c r="A67" s="79" t="s">
        <v>460</v>
      </c>
      <c r="B67" s="79" t="s">
        <v>461</v>
      </c>
      <c r="C67" s="79" t="s">
        <v>28</v>
      </c>
      <c r="D67" s="79" t="s">
        <v>443</v>
      </c>
      <c r="E67" s="215">
        <v>12.6</v>
      </c>
      <c r="F67" s="24">
        <f t="shared" si="1"/>
        <v>15.372</v>
      </c>
      <c r="G67" s="188">
        <v>0.18</v>
      </c>
      <c r="H67" s="24">
        <v>10.34</v>
      </c>
      <c r="I67" s="23">
        <f t="shared" si="5"/>
        <v>12.61</v>
      </c>
      <c r="J67" s="24">
        <f t="shared" si="2"/>
        <v>124.08</v>
      </c>
      <c r="K67" s="24">
        <f t="shared" si="0"/>
        <v>151.32</v>
      </c>
      <c r="L67" s="97"/>
      <c r="M67" s="24">
        <f t="shared" si="3"/>
        <v>0</v>
      </c>
      <c r="N67" s="24">
        <f t="shared" si="4"/>
        <v>0</v>
      </c>
    </row>
    <row r="68" spans="1:14" ht="13.8">
      <c r="A68" s="79" t="s">
        <v>462</v>
      </c>
      <c r="B68" s="79" t="s">
        <v>1787</v>
      </c>
      <c r="C68" s="79" t="s">
        <v>28</v>
      </c>
      <c r="D68" s="79" t="s">
        <v>29</v>
      </c>
      <c r="E68" s="215">
        <v>7.8</v>
      </c>
      <c r="F68" s="24">
        <f t="shared" si="1"/>
        <v>9.516</v>
      </c>
      <c r="G68" s="188">
        <v>0.18</v>
      </c>
      <c r="H68" s="24">
        <v>6.4</v>
      </c>
      <c r="I68" s="23">
        <f t="shared" si="5"/>
        <v>7.81</v>
      </c>
      <c r="J68" s="24">
        <f t="shared" si="2"/>
        <v>76.800000000000011</v>
      </c>
      <c r="K68" s="24">
        <f t="shared" si="0"/>
        <v>93.72</v>
      </c>
      <c r="L68" s="97"/>
      <c r="M68" s="24">
        <f t="shared" si="3"/>
        <v>0</v>
      </c>
      <c r="N68" s="24">
        <f t="shared" si="4"/>
        <v>0</v>
      </c>
    </row>
    <row r="69" spans="1:14" ht="13.8">
      <c r="A69" s="79" t="s">
        <v>463</v>
      </c>
      <c r="B69" s="79" t="s">
        <v>464</v>
      </c>
      <c r="C69" s="79" t="s">
        <v>28</v>
      </c>
      <c r="D69" s="79" t="s">
        <v>29</v>
      </c>
      <c r="E69" s="215">
        <v>14.5</v>
      </c>
      <c r="F69" s="24">
        <f t="shared" si="1"/>
        <v>17.690000000000001</v>
      </c>
      <c r="G69" s="188">
        <v>0.18</v>
      </c>
      <c r="H69" s="24">
        <v>11.93</v>
      </c>
      <c r="I69" s="23">
        <f t="shared" si="5"/>
        <v>14.55</v>
      </c>
      <c r="J69" s="24">
        <f t="shared" si="2"/>
        <v>143.16</v>
      </c>
      <c r="K69" s="24">
        <f t="shared" si="0"/>
        <v>174.60000000000002</v>
      </c>
      <c r="L69" s="97"/>
      <c r="M69" s="24">
        <f t="shared" si="3"/>
        <v>0</v>
      </c>
      <c r="N69" s="24">
        <f t="shared" si="4"/>
        <v>0</v>
      </c>
    </row>
    <row r="70" spans="1:14" ht="13.8">
      <c r="A70" s="79" t="s">
        <v>465</v>
      </c>
      <c r="B70" s="79" t="s">
        <v>466</v>
      </c>
      <c r="C70" s="79" t="s">
        <v>28</v>
      </c>
      <c r="D70" s="79" t="s">
        <v>29</v>
      </c>
      <c r="E70" s="215">
        <v>0.97</v>
      </c>
      <c r="F70" s="24">
        <f t="shared" si="1"/>
        <v>1.1834</v>
      </c>
      <c r="G70" s="188">
        <v>0.18</v>
      </c>
      <c r="H70" s="24">
        <v>0.8</v>
      </c>
      <c r="I70" s="23">
        <f t="shared" si="5"/>
        <v>0.98</v>
      </c>
      <c r="J70" s="24">
        <f t="shared" si="2"/>
        <v>9.6000000000000014</v>
      </c>
      <c r="K70" s="24">
        <f t="shared" si="0"/>
        <v>11.76</v>
      </c>
      <c r="L70" s="97"/>
      <c r="M70" s="24">
        <f t="shared" si="3"/>
        <v>0</v>
      </c>
      <c r="N70" s="24">
        <f t="shared" si="4"/>
        <v>0</v>
      </c>
    </row>
    <row r="71" spans="1:14" ht="13.8">
      <c r="A71" s="79" t="s">
        <v>467</v>
      </c>
      <c r="B71" s="79" t="s">
        <v>1788</v>
      </c>
      <c r="C71" s="79" t="s">
        <v>28</v>
      </c>
      <c r="D71" s="79" t="s">
        <v>29</v>
      </c>
      <c r="E71" s="215">
        <v>5.2</v>
      </c>
      <c r="F71" s="24">
        <f t="shared" si="1"/>
        <v>6.3440000000000003</v>
      </c>
      <c r="G71" s="188">
        <v>0.18</v>
      </c>
      <c r="H71" s="24">
        <v>4.26</v>
      </c>
      <c r="I71" s="23">
        <f t="shared" si="5"/>
        <v>5.2</v>
      </c>
      <c r="J71" s="24">
        <f t="shared" si="2"/>
        <v>51.12</v>
      </c>
      <c r="K71" s="24">
        <f t="shared" si="0"/>
        <v>62.400000000000006</v>
      </c>
      <c r="L71" s="97"/>
      <c r="M71" s="24">
        <f t="shared" si="3"/>
        <v>0</v>
      </c>
      <c r="N71" s="24">
        <f t="shared" si="4"/>
        <v>0</v>
      </c>
    </row>
    <row r="72" spans="1:14" ht="13.8">
      <c r="A72" s="79" t="s">
        <v>468</v>
      </c>
      <c r="B72" s="79" t="s">
        <v>469</v>
      </c>
      <c r="C72" s="79" t="s">
        <v>28</v>
      </c>
      <c r="D72" s="79" t="s">
        <v>29</v>
      </c>
      <c r="E72" s="215">
        <v>7.3</v>
      </c>
      <c r="F72" s="24">
        <f t="shared" si="1"/>
        <v>8.9059999999999988</v>
      </c>
      <c r="G72" s="188">
        <v>0.18</v>
      </c>
      <c r="H72" s="24">
        <v>5.99</v>
      </c>
      <c r="I72" s="23">
        <f t="shared" si="5"/>
        <v>7.31</v>
      </c>
      <c r="J72" s="24">
        <f t="shared" si="2"/>
        <v>71.88</v>
      </c>
      <c r="K72" s="24">
        <f t="shared" si="0"/>
        <v>87.72</v>
      </c>
      <c r="L72" s="97"/>
      <c r="M72" s="24">
        <f t="shared" si="3"/>
        <v>0</v>
      </c>
      <c r="N72" s="24">
        <f t="shared" si="4"/>
        <v>0</v>
      </c>
    </row>
    <row r="73" spans="1:14" ht="13.8">
      <c r="A73" s="79" t="s">
        <v>470</v>
      </c>
      <c r="B73" s="79" t="s">
        <v>469</v>
      </c>
      <c r="C73" s="79" t="s">
        <v>28</v>
      </c>
      <c r="D73" s="79" t="s">
        <v>29</v>
      </c>
      <c r="E73" s="215">
        <v>11.6</v>
      </c>
      <c r="F73" s="24">
        <f t="shared" si="1"/>
        <v>14.151999999999999</v>
      </c>
      <c r="G73" s="188">
        <v>0.18</v>
      </c>
      <c r="H73" s="24">
        <v>9.52</v>
      </c>
      <c r="I73" s="23">
        <f t="shared" si="5"/>
        <v>11.61</v>
      </c>
      <c r="J73" s="24">
        <f t="shared" si="2"/>
        <v>114.24</v>
      </c>
      <c r="K73" s="24">
        <f t="shared" si="0"/>
        <v>139.32</v>
      </c>
      <c r="L73" s="97"/>
      <c r="M73" s="24">
        <f t="shared" si="3"/>
        <v>0</v>
      </c>
      <c r="N73" s="24">
        <f t="shared" si="4"/>
        <v>0</v>
      </c>
    </row>
    <row r="74" spans="1:14" ht="13.8">
      <c r="A74" s="79" t="s">
        <v>471</v>
      </c>
      <c r="B74" s="79" t="s">
        <v>472</v>
      </c>
      <c r="C74" s="79" t="s">
        <v>28</v>
      </c>
      <c r="D74" s="79" t="s">
        <v>29</v>
      </c>
      <c r="E74" s="215">
        <v>8.1</v>
      </c>
      <c r="F74" s="24">
        <f t="shared" si="1"/>
        <v>9.8819999999999997</v>
      </c>
      <c r="G74" s="188">
        <v>0.18</v>
      </c>
      <c r="H74" s="24">
        <v>6.64</v>
      </c>
      <c r="I74" s="23">
        <f t="shared" si="5"/>
        <v>8.1</v>
      </c>
      <c r="J74" s="24">
        <f t="shared" si="2"/>
        <v>79.679999999999993</v>
      </c>
      <c r="K74" s="24">
        <f t="shared" si="0"/>
        <v>97.199999999999989</v>
      </c>
      <c r="L74" s="97"/>
      <c r="M74" s="24">
        <f t="shared" si="3"/>
        <v>0</v>
      </c>
      <c r="N74" s="24">
        <f t="shared" si="4"/>
        <v>0</v>
      </c>
    </row>
    <row r="75" spans="1:14" ht="13.8">
      <c r="A75" s="79" t="s">
        <v>473</v>
      </c>
      <c r="B75" s="79" t="s">
        <v>474</v>
      </c>
      <c r="C75" s="79" t="s">
        <v>28</v>
      </c>
      <c r="D75" s="79" t="s">
        <v>29</v>
      </c>
      <c r="E75" s="215">
        <v>5.9</v>
      </c>
      <c r="F75" s="24">
        <f t="shared" si="1"/>
        <v>7.1980000000000004</v>
      </c>
      <c r="G75" s="188">
        <v>0.18</v>
      </c>
      <c r="H75" s="24">
        <v>4.84</v>
      </c>
      <c r="I75" s="23">
        <f t="shared" si="5"/>
        <v>5.9</v>
      </c>
      <c r="J75" s="24">
        <f t="shared" si="2"/>
        <v>58.08</v>
      </c>
      <c r="K75" s="24">
        <f t="shared" si="0"/>
        <v>70.800000000000011</v>
      </c>
      <c r="L75" s="97"/>
      <c r="M75" s="24">
        <f t="shared" si="3"/>
        <v>0</v>
      </c>
      <c r="N75" s="24">
        <f t="shared" si="4"/>
        <v>0</v>
      </c>
    </row>
    <row r="76" spans="1:14" ht="13.8">
      <c r="A76" s="79" t="s">
        <v>475</v>
      </c>
      <c r="B76" s="79" t="s">
        <v>474</v>
      </c>
      <c r="C76" s="79" t="s">
        <v>28</v>
      </c>
      <c r="D76" s="79" t="s">
        <v>29</v>
      </c>
      <c r="E76" s="215">
        <v>7.8</v>
      </c>
      <c r="F76" s="24">
        <f t="shared" si="1"/>
        <v>9.516</v>
      </c>
      <c r="G76" s="188">
        <v>0.18</v>
      </c>
      <c r="H76" s="24">
        <v>6.4</v>
      </c>
      <c r="I76" s="23">
        <f t="shared" si="5"/>
        <v>7.81</v>
      </c>
      <c r="J76" s="24">
        <f t="shared" si="2"/>
        <v>76.800000000000011</v>
      </c>
      <c r="K76" s="24">
        <f t="shared" si="0"/>
        <v>93.72</v>
      </c>
      <c r="L76" s="97"/>
      <c r="M76" s="24">
        <f t="shared" si="3"/>
        <v>0</v>
      </c>
      <c r="N76" s="24">
        <f t="shared" si="4"/>
        <v>0</v>
      </c>
    </row>
    <row r="77" spans="1:14" ht="13.8">
      <c r="A77" s="79" t="s">
        <v>476</v>
      </c>
      <c r="B77" s="79" t="s">
        <v>477</v>
      </c>
      <c r="C77" s="79" t="s">
        <v>28</v>
      </c>
      <c r="D77" s="79" t="s">
        <v>29</v>
      </c>
      <c r="E77" s="215">
        <v>3.3</v>
      </c>
      <c r="F77" s="24">
        <f t="shared" si="1"/>
        <v>4.0259999999999998</v>
      </c>
      <c r="G77" s="188">
        <v>0.18</v>
      </c>
      <c r="H77" s="24">
        <v>2.71</v>
      </c>
      <c r="I77" s="23">
        <f t="shared" si="5"/>
        <v>3.31</v>
      </c>
      <c r="J77" s="24">
        <f t="shared" si="2"/>
        <v>32.519999999999996</v>
      </c>
      <c r="K77" s="24">
        <f t="shared" si="0"/>
        <v>39.72</v>
      </c>
      <c r="L77" s="97"/>
      <c r="M77" s="24">
        <f t="shared" si="3"/>
        <v>0</v>
      </c>
      <c r="N77" s="24">
        <f t="shared" si="4"/>
        <v>0</v>
      </c>
    </row>
    <row r="78" spans="1:14" ht="13.8">
      <c r="A78" s="79" t="s">
        <v>478</v>
      </c>
      <c r="B78" s="79" t="s">
        <v>479</v>
      </c>
      <c r="C78" s="79" t="s">
        <v>28</v>
      </c>
      <c r="D78" s="79" t="s">
        <v>29</v>
      </c>
      <c r="E78" s="215">
        <v>4.9000000000000004</v>
      </c>
      <c r="F78" s="24">
        <f t="shared" si="1"/>
        <v>5.9780000000000006</v>
      </c>
      <c r="G78" s="188">
        <v>0.18</v>
      </c>
      <c r="H78" s="24">
        <v>4.0199999999999996</v>
      </c>
      <c r="I78" s="23">
        <f t="shared" si="5"/>
        <v>4.9000000000000004</v>
      </c>
      <c r="J78" s="24">
        <f t="shared" si="2"/>
        <v>48.239999999999995</v>
      </c>
      <c r="K78" s="24">
        <f t="shared" si="0"/>
        <v>58.800000000000004</v>
      </c>
      <c r="L78" s="97"/>
      <c r="M78" s="24">
        <f t="shared" si="3"/>
        <v>0</v>
      </c>
      <c r="N78" s="24">
        <f t="shared" si="4"/>
        <v>0</v>
      </c>
    </row>
    <row r="79" spans="1:14" ht="13.8">
      <c r="A79" s="79" t="s">
        <v>480</v>
      </c>
      <c r="B79" s="79" t="s">
        <v>481</v>
      </c>
      <c r="C79" s="79" t="s">
        <v>28</v>
      </c>
      <c r="D79" s="79" t="s">
        <v>29</v>
      </c>
      <c r="E79" s="215">
        <v>6.8</v>
      </c>
      <c r="F79" s="24">
        <f t="shared" si="1"/>
        <v>8.2959999999999994</v>
      </c>
      <c r="G79" s="188">
        <v>0.18</v>
      </c>
      <c r="H79" s="24">
        <v>5.58</v>
      </c>
      <c r="I79" s="23">
        <f t="shared" si="5"/>
        <v>6.81</v>
      </c>
      <c r="J79" s="24">
        <f t="shared" si="2"/>
        <v>66.960000000000008</v>
      </c>
      <c r="K79" s="24">
        <f t="shared" si="0"/>
        <v>81.72</v>
      </c>
      <c r="L79" s="97"/>
      <c r="M79" s="24">
        <f t="shared" si="3"/>
        <v>0</v>
      </c>
      <c r="N79" s="24">
        <f t="shared" si="4"/>
        <v>0</v>
      </c>
    </row>
    <row r="80" spans="1:14" ht="13.8">
      <c r="A80" s="79" t="s">
        <v>482</v>
      </c>
      <c r="B80" s="79" t="s">
        <v>1800</v>
      </c>
      <c r="C80" s="79" t="s">
        <v>28</v>
      </c>
      <c r="D80" s="79" t="s">
        <v>29</v>
      </c>
      <c r="E80" s="215">
        <v>6473</v>
      </c>
      <c r="F80" s="24">
        <f t="shared" si="1"/>
        <v>7897.0599999999995</v>
      </c>
      <c r="G80" s="188">
        <v>0.18</v>
      </c>
      <c r="H80" s="24">
        <v>5326.88</v>
      </c>
      <c r="I80" s="23">
        <f t="shared" si="5"/>
        <v>6498.79</v>
      </c>
      <c r="J80" s="24">
        <f t="shared" si="2"/>
        <v>63922.559999999998</v>
      </c>
      <c r="K80" s="24">
        <f t="shared" si="0"/>
        <v>77985.48</v>
      </c>
      <c r="L80" s="97"/>
      <c r="M80" s="24">
        <f t="shared" si="3"/>
        <v>0</v>
      </c>
      <c r="N80" s="24">
        <f t="shared" si="4"/>
        <v>0</v>
      </c>
    </row>
    <row r="81" spans="1:14" ht="27">
      <c r="A81" s="79" t="s">
        <v>483</v>
      </c>
      <c r="B81" s="79" t="s">
        <v>1801</v>
      </c>
      <c r="C81" s="79" t="s">
        <v>28</v>
      </c>
      <c r="D81" s="79" t="s">
        <v>29</v>
      </c>
      <c r="E81" s="215">
        <v>911</v>
      </c>
      <c r="F81" s="24">
        <f t="shared" si="1"/>
        <v>1111.42</v>
      </c>
      <c r="G81" s="188">
        <v>0.18</v>
      </c>
      <c r="H81" s="24">
        <v>749.37</v>
      </c>
      <c r="I81" s="23">
        <f t="shared" si="5"/>
        <v>914.23</v>
      </c>
      <c r="J81" s="24">
        <f t="shared" si="2"/>
        <v>8992.44</v>
      </c>
      <c r="K81" s="24">
        <f t="shared" si="0"/>
        <v>10970.76</v>
      </c>
      <c r="L81" s="97"/>
      <c r="M81" s="24">
        <f t="shared" si="3"/>
        <v>0</v>
      </c>
      <c r="N81" s="24">
        <f t="shared" si="4"/>
        <v>0</v>
      </c>
    </row>
    <row r="82" spans="1:14" ht="13.8">
      <c r="A82" s="79" t="s">
        <v>484</v>
      </c>
      <c r="B82" s="79" t="s">
        <v>1789</v>
      </c>
      <c r="C82" s="79" t="s">
        <v>28</v>
      </c>
      <c r="D82" s="79" t="s">
        <v>29</v>
      </c>
      <c r="E82" s="215">
        <v>5.8</v>
      </c>
      <c r="F82" s="24">
        <f t="shared" si="1"/>
        <v>7.0759999999999996</v>
      </c>
      <c r="G82" s="188">
        <v>0.18</v>
      </c>
      <c r="H82" s="24">
        <v>4.7699999999999996</v>
      </c>
      <c r="I82" s="23">
        <f t="shared" si="5"/>
        <v>5.82</v>
      </c>
      <c r="J82" s="24">
        <f t="shared" si="2"/>
        <v>57.239999999999995</v>
      </c>
      <c r="K82" s="24">
        <f t="shared" si="0"/>
        <v>69.84</v>
      </c>
      <c r="L82" s="97"/>
      <c r="M82" s="24">
        <f t="shared" si="3"/>
        <v>0</v>
      </c>
      <c r="N82" s="24">
        <f t="shared" si="4"/>
        <v>0</v>
      </c>
    </row>
    <row r="83" spans="1:14" ht="13.8">
      <c r="A83" s="79" t="s">
        <v>485</v>
      </c>
      <c r="B83" s="79" t="s">
        <v>486</v>
      </c>
      <c r="C83" s="79" t="s">
        <v>28</v>
      </c>
      <c r="D83" s="79" t="s">
        <v>29</v>
      </c>
      <c r="E83" s="215">
        <v>6.5</v>
      </c>
      <c r="F83" s="24">
        <f t="shared" si="1"/>
        <v>7.93</v>
      </c>
      <c r="G83" s="188">
        <v>0.18</v>
      </c>
      <c r="H83" s="24">
        <v>5.33</v>
      </c>
      <c r="I83" s="23">
        <f t="shared" si="5"/>
        <v>6.5</v>
      </c>
      <c r="J83" s="24">
        <f t="shared" si="2"/>
        <v>63.96</v>
      </c>
      <c r="K83" s="24">
        <f t="shared" si="0"/>
        <v>78</v>
      </c>
      <c r="L83" s="97"/>
      <c r="M83" s="24">
        <f t="shared" si="3"/>
        <v>0</v>
      </c>
      <c r="N83" s="24">
        <f t="shared" si="4"/>
        <v>0</v>
      </c>
    </row>
    <row r="84" spans="1:14" ht="13.8">
      <c r="A84" s="79" t="s">
        <v>487</v>
      </c>
      <c r="B84" s="79" t="s">
        <v>488</v>
      </c>
      <c r="C84" s="79" t="s">
        <v>28</v>
      </c>
      <c r="D84" s="79" t="s">
        <v>29</v>
      </c>
      <c r="E84" s="215">
        <v>10.3</v>
      </c>
      <c r="F84" s="24">
        <f t="shared" si="1"/>
        <v>12.566000000000001</v>
      </c>
      <c r="G84" s="188">
        <v>0.18</v>
      </c>
      <c r="H84" s="24">
        <v>8.4499999999999993</v>
      </c>
      <c r="I84" s="23">
        <f t="shared" si="5"/>
        <v>10.31</v>
      </c>
      <c r="J84" s="24">
        <f t="shared" si="2"/>
        <v>101.39999999999999</v>
      </c>
      <c r="K84" s="24">
        <f t="shared" si="0"/>
        <v>123.72</v>
      </c>
      <c r="L84" s="97"/>
      <c r="M84" s="24">
        <f t="shared" si="3"/>
        <v>0</v>
      </c>
      <c r="N84" s="24">
        <f t="shared" si="4"/>
        <v>0</v>
      </c>
    </row>
    <row r="85" spans="1:14" ht="13.8">
      <c r="A85" s="79" t="s">
        <v>487</v>
      </c>
      <c r="B85" s="79" t="s">
        <v>488</v>
      </c>
      <c r="C85" s="79" t="s">
        <v>28</v>
      </c>
      <c r="D85" s="79" t="s">
        <v>29</v>
      </c>
      <c r="E85" s="215">
        <v>13.3</v>
      </c>
      <c r="F85" s="24">
        <f t="shared" si="1"/>
        <v>16.225999999999999</v>
      </c>
      <c r="G85" s="188">
        <v>0.18</v>
      </c>
      <c r="H85" s="24">
        <v>10.92</v>
      </c>
      <c r="I85" s="23">
        <f t="shared" si="5"/>
        <v>13.32</v>
      </c>
      <c r="J85" s="24">
        <f t="shared" si="2"/>
        <v>131.04</v>
      </c>
      <c r="K85" s="24">
        <f t="shared" si="0"/>
        <v>159.84</v>
      </c>
      <c r="L85" s="97"/>
      <c r="M85" s="24">
        <f t="shared" si="3"/>
        <v>0</v>
      </c>
      <c r="N85" s="24">
        <f t="shared" si="4"/>
        <v>0</v>
      </c>
    </row>
    <row r="86" spans="1:14" ht="27">
      <c r="A86" s="79" t="s">
        <v>489</v>
      </c>
      <c r="B86" s="79" t="s">
        <v>490</v>
      </c>
      <c r="C86" s="79" t="s">
        <v>28</v>
      </c>
      <c r="D86" s="79" t="s">
        <v>443</v>
      </c>
      <c r="E86" s="215">
        <v>7</v>
      </c>
      <c r="F86" s="24">
        <f t="shared" si="1"/>
        <v>8.5399999999999991</v>
      </c>
      <c r="G86" s="188">
        <v>0.18</v>
      </c>
      <c r="H86" s="24">
        <v>5.74</v>
      </c>
      <c r="I86" s="23">
        <f t="shared" si="5"/>
        <v>7</v>
      </c>
      <c r="J86" s="24">
        <f t="shared" si="2"/>
        <v>68.88</v>
      </c>
      <c r="K86" s="24">
        <f t="shared" si="0"/>
        <v>84</v>
      </c>
      <c r="L86" s="97"/>
      <c r="M86" s="24">
        <f t="shared" si="3"/>
        <v>0</v>
      </c>
      <c r="N86" s="24">
        <f t="shared" si="4"/>
        <v>0</v>
      </c>
    </row>
    <row r="87" spans="1:14" ht="27">
      <c r="A87" s="79" t="s">
        <v>491</v>
      </c>
      <c r="B87" s="79" t="s">
        <v>492</v>
      </c>
      <c r="C87" s="79" t="s">
        <v>28</v>
      </c>
      <c r="D87" s="79" t="s">
        <v>29</v>
      </c>
      <c r="E87" s="215">
        <v>1.26</v>
      </c>
      <c r="F87" s="24">
        <f t="shared" si="1"/>
        <v>1.5371999999999999</v>
      </c>
      <c r="G87" s="188">
        <v>0.18</v>
      </c>
      <c r="H87" s="24">
        <v>1.04</v>
      </c>
      <c r="I87" s="23">
        <f t="shared" si="5"/>
        <v>1.27</v>
      </c>
      <c r="J87" s="24">
        <f t="shared" si="2"/>
        <v>12.48</v>
      </c>
      <c r="K87" s="24">
        <f t="shared" si="0"/>
        <v>15.24</v>
      </c>
      <c r="L87" s="97"/>
      <c r="M87" s="24">
        <f t="shared" si="3"/>
        <v>0</v>
      </c>
      <c r="N87" s="24">
        <f t="shared" si="4"/>
        <v>0</v>
      </c>
    </row>
    <row r="88" spans="1:14" ht="27">
      <c r="A88" s="79" t="s">
        <v>493</v>
      </c>
      <c r="B88" s="79" t="s">
        <v>494</v>
      </c>
      <c r="C88" s="79" t="s">
        <v>28</v>
      </c>
      <c r="D88" s="79" t="s">
        <v>29</v>
      </c>
      <c r="E88" s="215">
        <v>10.5</v>
      </c>
      <c r="F88" s="24">
        <f t="shared" si="1"/>
        <v>12.81</v>
      </c>
      <c r="G88" s="188">
        <v>0.18</v>
      </c>
      <c r="H88" s="24">
        <v>8.61</v>
      </c>
      <c r="I88" s="23">
        <f t="shared" si="5"/>
        <v>10.5</v>
      </c>
      <c r="J88" s="24">
        <f t="shared" si="2"/>
        <v>103.32</v>
      </c>
      <c r="K88" s="24">
        <f t="shared" si="0"/>
        <v>126</v>
      </c>
      <c r="L88" s="97"/>
      <c r="M88" s="24">
        <f t="shared" si="3"/>
        <v>0</v>
      </c>
      <c r="N88" s="24">
        <f t="shared" si="4"/>
        <v>0</v>
      </c>
    </row>
    <row r="89" spans="1:14" ht="13.8">
      <c r="A89" s="79" t="s">
        <v>495</v>
      </c>
      <c r="B89" s="79" t="s">
        <v>496</v>
      </c>
      <c r="C89" s="79" t="s">
        <v>28</v>
      </c>
      <c r="D89" s="79" t="s">
        <v>29</v>
      </c>
      <c r="E89" s="215">
        <v>85</v>
      </c>
      <c r="F89" s="24">
        <f t="shared" si="1"/>
        <v>103.7</v>
      </c>
      <c r="G89" s="188">
        <v>0.18</v>
      </c>
      <c r="H89" s="24">
        <v>69.7</v>
      </c>
      <c r="I89" s="23">
        <f t="shared" si="5"/>
        <v>85.03</v>
      </c>
      <c r="J89" s="24">
        <f t="shared" si="2"/>
        <v>836.40000000000009</v>
      </c>
      <c r="K89" s="24">
        <f t="shared" si="0"/>
        <v>1020.36</v>
      </c>
      <c r="L89" s="97"/>
      <c r="M89" s="24">
        <f t="shared" si="3"/>
        <v>0</v>
      </c>
      <c r="N89" s="24">
        <f t="shared" si="4"/>
        <v>0</v>
      </c>
    </row>
    <row r="90" spans="1:14" ht="13.8">
      <c r="A90" s="79" t="s">
        <v>497</v>
      </c>
      <c r="B90" s="79" t="s">
        <v>498</v>
      </c>
      <c r="C90" s="79" t="s">
        <v>28</v>
      </c>
      <c r="D90" s="79" t="s">
        <v>29</v>
      </c>
      <c r="E90" s="215">
        <v>38.200000000000003</v>
      </c>
      <c r="F90" s="24">
        <f t="shared" si="1"/>
        <v>46.603999999999999</v>
      </c>
      <c r="G90" s="188">
        <v>0.18</v>
      </c>
      <c r="H90" s="24">
        <v>31.38</v>
      </c>
      <c r="I90" s="23">
        <f t="shared" si="5"/>
        <v>38.28</v>
      </c>
      <c r="J90" s="24">
        <f t="shared" si="2"/>
        <v>376.56</v>
      </c>
      <c r="K90" s="24">
        <f t="shared" si="0"/>
        <v>459.36</v>
      </c>
      <c r="L90" s="97"/>
      <c r="M90" s="24">
        <f t="shared" si="3"/>
        <v>0</v>
      </c>
      <c r="N90" s="24">
        <f t="shared" si="4"/>
        <v>0</v>
      </c>
    </row>
    <row r="91" spans="1:14" ht="13.8">
      <c r="A91" s="79" t="s">
        <v>499</v>
      </c>
      <c r="B91" s="79" t="s">
        <v>500</v>
      </c>
      <c r="C91" s="79" t="s">
        <v>28</v>
      </c>
      <c r="D91" s="79" t="s">
        <v>29</v>
      </c>
      <c r="E91" s="215">
        <v>1.93</v>
      </c>
      <c r="F91" s="24">
        <f t="shared" si="1"/>
        <v>2.3546</v>
      </c>
      <c r="G91" s="188">
        <v>0.18</v>
      </c>
      <c r="H91" s="24">
        <v>1.59</v>
      </c>
      <c r="I91" s="23">
        <f t="shared" si="5"/>
        <v>1.94</v>
      </c>
      <c r="J91" s="24">
        <f t="shared" si="2"/>
        <v>19.080000000000002</v>
      </c>
      <c r="K91" s="24">
        <f t="shared" si="0"/>
        <v>23.28</v>
      </c>
      <c r="L91" s="97"/>
      <c r="M91" s="24">
        <f t="shared" si="3"/>
        <v>0</v>
      </c>
      <c r="N91" s="24">
        <f t="shared" si="4"/>
        <v>0</v>
      </c>
    </row>
    <row r="92" spans="1:14" ht="13.8">
      <c r="A92" s="79" t="s">
        <v>501</v>
      </c>
      <c r="B92" s="79" t="s">
        <v>502</v>
      </c>
      <c r="C92" s="79" t="s">
        <v>28</v>
      </c>
      <c r="D92" s="79" t="s">
        <v>29</v>
      </c>
      <c r="E92" s="215">
        <v>9.6999999999999993</v>
      </c>
      <c r="F92" s="24">
        <f t="shared" si="1"/>
        <v>11.834</v>
      </c>
      <c r="G92" s="188">
        <v>0.18</v>
      </c>
      <c r="H92" s="24">
        <v>7.95</v>
      </c>
      <c r="I92" s="23">
        <f t="shared" si="5"/>
        <v>9.6999999999999993</v>
      </c>
      <c r="J92" s="24">
        <f t="shared" si="2"/>
        <v>95.4</v>
      </c>
      <c r="K92" s="24">
        <f t="shared" si="0"/>
        <v>116.39999999999999</v>
      </c>
      <c r="L92" s="97"/>
      <c r="M92" s="24">
        <f t="shared" si="3"/>
        <v>0</v>
      </c>
      <c r="N92" s="24">
        <f t="shared" si="4"/>
        <v>0</v>
      </c>
    </row>
    <row r="93" spans="1:14" ht="13.8">
      <c r="A93" s="79" t="s">
        <v>503</v>
      </c>
      <c r="B93" s="79" t="s">
        <v>1768</v>
      </c>
      <c r="C93" s="79" t="s">
        <v>28</v>
      </c>
      <c r="D93" s="79" t="s">
        <v>29</v>
      </c>
      <c r="E93" s="215">
        <v>1.93</v>
      </c>
      <c r="F93" s="24">
        <f t="shared" si="1"/>
        <v>2.3546</v>
      </c>
      <c r="G93" s="188">
        <v>0.18</v>
      </c>
      <c r="H93" s="24">
        <v>1.59</v>
      </c>
      <c r="I93" s="23">
        <f t="shared" si="5"/>
        <v>1.94</v>
      </c>
      <c r="J93" s="24">
        <f t="shared" si="2"/>
        <v>19.080000000000002</v>
      </c>
      <c r="K93" s="24">
        <f t="shared" si="0"/>
        <v>23.28</v>
      </c>
      <c r="L93" s="97"/>
      <c r="M93" s="24">
        <f t="shared" si="3"/>
        <v>0</v>
      </c>
      <c r="N93" s="24">
        <f t="shared" si="4"/>
        <v>0</v>
      </c>
    </row>
    <row r="94" spans="1:14" ht="27">
      <c r="A94" s="79" t="s">
        <v>504</v>
      </c>
      <c r="B94" s="79" t="s">
        <v>505</v>
      </c>
      <c r="C94" s="79" t="s">
        <v>28</v>
      </c>
      <c r="D94" s="79" t="s">
        <v>29</v>
      </c>
      <c r="E94" s="215">
        <v>2.21</v>
      </c>
      <c r="F94" s="24">
        <f t="shared" si="1"/>
        <v>2.6961999999999997</v>
      </c>
      <c r="G94" s="188">
        <v>0.18</v>
      </c>
      <c r="H94" s="24">
        <v>1.82</v>
      </c>
      <c r="I94" s="23">
        <f t="shared" si="5"/>
        <v>2.2200000000000002</v>
      </c>
      <c r="J94" s="24">
        <f t="shared" si="2"/>
        <v>21.84</v>
      </c>
      <c r="K94" s="24">
        <f t="shared" si="0"/>
        <v>26.64</v>
      </c>
      <c r="L94" s="97"/>
      <c r="M94" s="24">
        <f t="shared" si="3"/>
        <v>0</v>
      </c>
      <c r="N94" s="24">
        <f t="shared" si="4"/>
        <v>0</v>
      </c>
    </row>
    <row r="95" spans="1:14" ht="27">
      <c r="A95" s="79" t="s">
        <v>506</v>
      </c>
      <c r="B95" s="79" t="s">
        <v>1758</v>
      </c>
      <c r="C95" s="79" t="s">
        <v>28</v>
      </c>
      <c r="D95" s="79" t="s">
        <v>29</v>
      </c>
      <c r="E95" s="215">
        <v>7.8</v>
      </c>
      <c r="F95" s="24">
        <f t="shared" si="1"/>
        <v>9.516</v>
      </c>
      <c r="G95" s="188">
        <v>0.18</v>
      </c>
      <c r="H95" s="24">
        <v>6.4</v>
      </c>
      <c r="I95" s="23">
        <f t="shared" si="5"/>
        <v>7.81</v>
      </c>
      <c r="J95" s="24">
        <f t="shared" si="2"/>
        <v>76.800000000000011</v>
      </c>
      <c r="K95" s="24">
        <f t="shared" si="0"/>
        <v>93.72</v>
      </c>
      <c r="L95" s="97"/>
      <c r="M95" s="24">
        <f t="shared" si="3"/>
        <v>0</v>
      </c>
      <c r="N95" s="24">
        <f t="shared" si="4"/>
        <v>0</v>
      </c>
    </row>
    <row r="96" spans="1:14" ht="13.8">
      <c r="A96" s="79" t="s">
        <v>507</v>
      </c>
      <c r="B96" s="79" t="s">
        <v>508</v>
      </c>
      <c r="C96" s="79" t="s">
        <v>28</v>
      </c>
      <c r="D96" s="79" t="s">
        <v>29</v>
      </c>
      <c r="E96" s="215">
        <v>9.6999999999999993</v>
      </c>
      <c r="F96" s="24">
        <f t="shared" si="1"/>
        <v>11.834</v>
      </c>
      <c r="G96" s="188">
        <v>0.18</v>
      </c>
      <c r="H96" s="24">
        <v>7.96</v>
      </c>
      <c r="I96" s="23">
        <f t="shared" si="5"/>
        <v>9.7100000000000009</v>
      </c>
      <c r="J96" s="24">
        <f t="shared" si="2"/>
        <v>95.52</v>
      </c>
      <c r="K96" s="24">
        <f t="shared" si="0"/>
        <v>116.52000000000001</v>
      </c>
      <c r="L96" s="97"/>
      <c r="M96" s="24">
        <f t="shared" si="3"/>
        <v>0</v>
      </c>
      <c r="N96" s="24">
        <f t="shared" si="4"/>
        <v>0</v>
      </c>
    </row>
    <row r="97" spans="1:14" ht="27">
      <c r="A97" s="79" t="s">
        <v>509</v>
      </c>
      <c r="B97" s="79" t="s">
        <v>1802</v>
      </c>
      <c r="C97" s="79" t="s">
        <v>28</v>
      </c>
      <c r="D97" s="79" t="s">
        <v>29</v>
      </c>
      <c r="E97" s="215">
        <v>110</v>
      </c>
      <c r="F97" s="24">
        <f t="shared" si="1"/>
        <v>134.19999999999999</v>
      </c>
      <c r="G97" s="188">
        <v>0.18</v>
      </c>
      <c r="H97" s="24">
        <v>90.32</v>
      </c>
      <c r="I97" s="23">
        <f t="shared" si="5"/>
        <v>110.19</v>
      </c>
      <c r="J97" s="24">
        <f t="shared" si="2"/>
        <v>1083.8399999999999</v>
      </c>
      <c r="K97" s="24">
        <f t="shared" si="0"/>
        <v>1322.28</v>
      </c>
      <c r="L97" s="97"/>
      <c r="M97" s="24">
        <f t="shared" si="3"/>
        <v>0</v>
      </c>
      <c r="N97" s="24">
        <f t="shared" si="4"/>
        <v>0</v>
      </c>
    </row>
    <row r="98" spans="1:14" ht="13.8">
      <c r="A98" s="79" t="s">
        <v>510</v>
      </c>
      <c r="B98" s="79" t="s">
        <v>511</v>
      </c>
      <c r="C98" s="79" t="s">
        <v>28</v>
      </c>
      <c r="D98" s="79" t="s">
        <v>29</v>
      </c>
      <c r="E98" s="215">
        <v>1.23</v>
      </c>
      <c r="F98" s="24">
        <f t="shared" si="1"/>
        <v>1.5005999999999999</v>
      </c>
      <c r="G98" s="188">
        <v>0.18</v>
      </c>
      <c r="H98" s="24">
        <v>1.01</v>
      </c>
      <c r="I98" s="23">
        <f t="shared" si="5"/>
        <v>1.23</v>
      </c>
      <c r="J98" s="24">
        <f t="shared" si="2"/>
        <v>12.120000000000001</v>
      </c>
      <c r="K98" s="24">
        <f t="shared" si="0"/>
        <v>14.76</v>
      </c>
      <c r="L98" s="97"/>
      <c r="M98" s="24">
        <f t="shared" si="3"/>
        <v>0</v>
      </c>
      <c r="N98" s="24">
        <f t="shared" si="4"/>
        <v>0</v>
      </c>
    </row>
    <row r="99" spans="1:14" ht="13.8">
      <c r="A99" s="79" t="s">
        <v>512</v>
      </c>
      <c r="B99" s="79" t="s">
        <v>513</v>
      </c>
      <c r="C99" s="79" t="s">
        <v>28</v>
      </c>
      <c r="D99" s="79" t="s">
        <v>29</v>
      </c>
      <c r="E99" s="215">
        <v>1.7</v>
      </c>
      <c r="F99" s="24">
        <f t="shared" si="1"/>
        <v>2.0739999999999998</v>
      </c>
      <c r="G99" s="188">
        <v>0.18</v>
      </c>
      <c r="H99" s="24">
        <v>1.4</v>
      </c>
      <c r="I99" s="23">
        <f t="shared" si="5"/>
        <v>1.71</v>
      </c>
      <c r="J99" s="24">
        <f t="shared" si="2"/>
        <v>16.799999999999997</v>
      </c>
      <c r="K99" s="24">
        <f t="shared" si="0"/>
        <v>20.52</v>
      </c>
      <c r="L99" s="97"/>
      <c r="M99" s="24">
        <f t="shared" si="3"/>
        <v>0</v>
      </c>
      <c r="N99" s="24">
        <f t="shared" si="4"/>
        <v>0</v>
      </c>
    </row>
    <row r="100" spans="1:14" ht="13.8">
      <c r="A100" s="79" t="s">
        <v>514</v>
      </c>
      <c r="B100" s="79" t="s">
        <v>515</v>
      </c>
      <c r="C100" s="79" t="s">
        <v>28</v>
      </c>
      <c r="D100" s="79" t="s">
        <v>29</v>
      </c>
      <c r="E100" s="215">
        <v>5.7</v>
      </c>
      <c r="F100" s="24">
        <f t="shared" si="1"/>
        <v>6.9539999999999997</v>
      </c>
      <c r="G100" s="188">
        <v>0.18</v>
      </c>
      <c r="H100" s="24">
        <v>4.67</v>
      </c>
      <c r="I100" s="23">
        <f t="shared" si="5"/>
        <v>5.7</v>
      </c>
      <c r="J100" s="24">
        <f t="shared" si="2"/>
        <v>56.04</v>
      </c>
      <c r="K100" s="24">
        <f t="shared" si="0"/>
        <v>68.400000000000006</v>
      </c>
      <c r="L100" s="97"/>
      <c r="M100" s="24">
        <f t="shared" si="3"/>
        <v>0</v>
      </c>
      <c r="N100" s="24">
        <f t="shared" si="4"/>
        <v>0</v>
      </c>
    </row>
    <row r="101" spans="1:14" ht="13.8">
      <c r="A101" s="79" t="s">
        <v>516</v>
      </c>
      <c r="B101" s="79" t="s">
        <v>1759</v>
      </c>
      <c r="C101" s="79" t="s">
        <v>28</v>
      </c>
      <c r="D101" s="79" t="s">
        <v>29</v>
      </c>
      <c r="E101" s="215">
        <v>3.4</v>
      </c>
      <c r="F101" s="24">
        <f t="shared" si="1"/>
        <v>4.1479999999999997</v>
      </c>
      <c r="G101" s="188">
        <v>0.18</v>
      </c>
      <c r="H101" s="24">
        <v>2.79</v>
      </c>
      <c r="I101" s="23">
        <f t="shared" si="5"/>
        <v>3.4</v>
      </c>
      <c r="J101" s="24">
        <f t="shared" si="2"/>
        <v>33.480000000000004</v>
      </c>
      <c r="K101" s="24">
        <f t="shared" si="0"/>
        <v>40.799999999999997</v>
      </c>
      <c r="L101" s="97"/>
      <c r="M101" s="24">
        <f t="shared" si="3"/>
        <v>0</v>
      </c>
      <c r="N101" s="24">
        <f t="shared" si="4"/>
        <v>0</v>
      </c>
    </row>
    <row r="102" spans="1:14" ht="27">
      <c r="A102" s="79" t="s">
        <v>517</v>
      </c>
      <c r="B102" s="79" t="s">
        <v>518</v>
      </c>
      <c r="C102" s="79" t="s">
        <v>28</v>
      </c>
      <c r="D102" s="79" t="s">
        <v>29</v>
      </c>
      <c r="E102" s="215">
        <v>7.8</v>
      </c>
      <c r="F102" s="24">
        <f t="shared" si="1"/>
        <v>9.516</v>
      </c>
      <c r="G102" s="188">
        <v>0.18</v>
      </c>
      <c r="H102" s="24">
        <v>6.4</v>
      </c>
      <c r="I102" s="23">
        <f t="shared" si="5"/>
        <v>7.81</v>
      </c>
      <c r="J102" s="24">
        <f t="shared" si="2"/>
        <v>76.800000000000011</v>
      </c>
      <c r="K102" s="24">
        <f t="shared" si="0"/>
        <v>93.72</v>
      </c>
      <c r="L102" s="97"/>
      <c r="M102" s="24">
        <f t="shared" si="3"/>
        <v>0</v>
      </c>
      <c r="N102" s="24">
        <f t="shared" si="4"/>
        <v>0</v>
      </c>
    </row>
    <row r="103" spans="1:14" ht="27">
      <c r="A103" s="79" t="s">
        <v>517</v>
      </c>
      <c r="B103" s="79" t="s">
        <v>518</v>
      </c>
      <c r="C103" s="79" t="s">
        <v>28</v>
      </c>
      <c r="D103" s="79" t="s">
        <v>29</v>
      </c>
      <c r="E103" s="215">
        <v>10.1</v>
      </c>
      <c r="F103" s="24">
        <f t="shared" si="1"/>
        <v>12.321999999999999</v>
      </c>
      <c r="G103" s="188">
        <v>0.18</v>
      </c>
      <c r="H103" s="24">
        <v>8.2799999999999994</v>
      </c>
      <c r="I103" s="23">
        <f t="shared" si="5"/>
        <v>10.1</v>
      </c>
      <c r="J103" s="24">
        <f t="shared" si="2"/>
        <v>99.359999999999985</v>
      </c>
      <c r="K103" s="24">
        <f t="shared" si="0"/>
        <v>121.19999999999999</v>
      </c>
      <c r="L103" s="97"/>
      <c r="M103" s="24">
        <f t="shared" si="3"/>
        <v>0</v>
      </c>
      <c r="N103" s="24">
        <f t="shared" si="4"/>
        <v>0</v>
      </c>
    </row>
    <row r="104" spans="1:14" ht="27">
      <c r="A104" s="79" t="s">
        <v>519</v>
      </c>
      <c r="B104" s="79" t="s">
        <v>520</v>
      </c>
      <c r="C104" s="79" t="s">
        <v>28</v>
      </c>
      <c r="D104" s="79" t="s">
        <v>443</v>
      </c>
      <c r="E104" s="215">
        <v>5.9</v>
      </c>
      <c r="F104" s="24">
        <f t="shared" si="1"/>
        <v>7.1980000000000004</v>
      </c>
      <c r="G104" s="188">
        <v>0.18</v>
      </c>
      <c r="H104" s="24">
        <v>4.84</v>
      </c>
      <c r="I104" s="23">
        <f t="shared" si="5"/>
        <v>5.9</v>
      </c>
      <c r="J104" s="24">
        <f t="shared" si="2"/>
        <v>58.08</v>
      </c>
      <c r="K104" s="24">
        <f t="shared" si="0"/>
        <v>70.800000000000011</v>
      </c>
      <c r="L104" s="97"/>
      <c r="M104" s="24">
        <f t="shared" si="3"/>
        <v>0</v>
      </c>
      <c r="N104" s="24">
        <f t="shared" si="4"/>
        <v>0</v>
      </c>
    </row>
    <row r="105" spans="1:14" ht="27">
      <c r="A105" s="79" t="s">
        <v>519</v>
      </c>
      <c r="B105" s="79" t="s">
        <v>520</v>
      </c>
      <c r="C105" s="79" t="s">
        <v>28</v>
      </c>
      <c r="D105" s="79" t="s">
        <v>29</v>
      </c>
      <c r="E105" s="215">
        <v>7.6</v>
      </c>
      <c r="F105" s="24">
        <f t="shared" si="1"/>
        <v>9.2720000000000002</v>
      </c>
      <c r="G105" s="188">
        <v>0.18</v>
      </c>
      <c r="H105" s="24">
        <v>6.23</v>
      </c>
      <c r="I105" s="23">
        <f t="shared" si="5"/>
        <v>7.6</v>
      </c>
      <c r="J105" s="24">
        <f t="shared" si="2"/>
        <v>74.760000000000005</v>
      </c>
      <c r="K105" s="24">
        <f t="shared" si="0"/>
        <v>91.199999999999989</v>
      </c>
      <c r="L105" s="97"/>
      <c r="M105" s="24">
        <f t="shared" si="3"/>
        <v>0</v>
      </c>
      <c r="N105" s="24">
        <f t="shared" si="4"/>
        <v>0</v>
      </c>
    </row>
    <row r="106" spans="1:14" ht="27">
      <c r="A106" s="79" t="s">
        <v>521</v>
      </c>
      <c r="B106" s="79" t="s">
        <v>522</v>
      </c>
      <c r="C106" s="79" t="s">
        <v>28</v>
      </c>
      <c r="D106" s="79" t="s">
        <v>443</v>
      </c>
      <c r="E106" s="215">
        <v>4.9000000000000004</v>
      </c>
      <c r="F106" s="24">
        <f t="shared" si="1"/>
        <v>5.9780000000000006</v>
      </c>
      <c r="G106" s="188">
        <v>0.18</v>
      </c>
      <c r="H106" s="24">
        <v>4.0199999999999996</v>
      </c>
      <c r="I106" s="23">
        <f t="shared" si="5"/>
        <v>4.9000000000000004</v>
      </c>
      <c r="J106" s="24">
        <f t="shared" si="2"/>
        <v>48.239999999999995</v>
      </c>
      <c r="K106" s="24">
        <f t="shared" si="0"/>
        <v>58.800000000000004</v>
      </c>
      <c r="L106" s="97"/>
      <c r="M106" s="24">
        <f t="shared" si="3"/>
        <v>0</v>
      </c>
      <c r="N106" s="24">
        <f t="shared" si="4"/>
        <v>0</v>
      </c>
    </row>
    <row r="107" spans="1:14" ht="27">
      <c r="A107" s="79" t="s">
        <v>521</v>
      </c>
      <c r="B107" s="79" t="s">
        <v>522</v>
      </c>
      <c r="C107" s="79" t="s">
        <v>28</v>
      </c>
      <c r="D107" s="79" t="s">
        <v>29</v>
      </c>
      <c r="E107" s="215">
        <v>6.3</v>
      </c>
      <c r="F107" s="24">
        <f t="shared" si="1"/>
        <v>7.6859999999999999</v>
      </c>
      <c r="G107" s="188">
        <v>0.18</v>
      </c>
      <c r="H107" s="24">
        <v>5.17</v>
      </c>
      <c r="I107" s="23">
        <f t="shared" si="5"/>
        <v>6.31</v>
      </c>
      <c r="J107" s="24">
        <f t="shared" si="2"/>
        <v>62.04</v>
      </c>
      <c r="K107" s="24">
        <f t="shared" ref="K107:K160" si="6">IF(C107="1 Month(s)", I107*12, I107)</f>
        <v>75.72</v>
      </c>
      <c r="L107" s="97"/>
      <c r="M107" s="24">
        <f t="shared" si="3"/>
        <v>0</v>
      </c>
      <c r="N107" s="24">
        <f t="shared" si="4"/>
        <v>0</v>
      </c>
    </row>
    <row r="108" spans="1:14" ht="27">
      <c r="A108" s="79" t="s">
        <v>523</v>
      </c>
      <c r="B108" s="79" t="s">
        <v>524</v>
      </c>
      <c r="C108" s="79" t="s">
        <v>28</v>
      </c>
      <c r="D108" s="79" t="s">
        <v>443</v>
      </c>
      <c r="E108" s="215">
        <v>5.9</v>
      </c>
      <c r="F108" s="24">
        <f t="shared" ref="F108:F160" si="7">E108*1.22</f>
        <v>7.1980000000000004</v>
      </c>
      <c r="G108" s="188">
        <v>0.18</v>
      </c>
      <c r="H108" s="24">
        <v>4.84</v>
      </c>
      <c r="I108" s="23">
        <f t="shared" si="5"/>
        <v>5.9</v>
      </c>
      <c r="J108" s="24">
        <f t="shared" ref="J108:J160" si="8">IF(C108="1 Month(s)", H108*12, H108)</f>
        <v>58.08</v>
      </c>
      <c r="K108" s="24">
        <f t="shared" si="6"/>
        <v>70.800000000000011</v>
      </c>
      <c r="L108" s="97"/>
      <c r="M108" s="24">
        <f t="shared" ref="M108:M160" si="9">J108*L108</f>
        <v>0</v>
      </c>
      <c r="N108" s="24">
        <f t="shared" ref="N108:N160" si="10">K108*L108</f>
        <v>0</v>
      </c>
    </row>
    <row r="109" spans="1:14" ht="27">
      <c r="A109" s="79" t="s">
        <v>523</v>
      </c>
      <c r="B109" s="79" t="s">
        <v>524</v>
      </c>
      <c r="C109" s="79" t="s">
        <v>28</v>
      </c>
      <c r="D109" s="79" t="s">
        <v>29</v>
      </c>
      <c r="E109" s="215">
        <v>7.6</v>
      </c>
      <c r="F109" s="24">
        <f t="shared" si="7"/>
        <v>9.2720000000000002</v>
      </c>
      <c r="G109" s="188">
        <v>0.18</v>
      </c>
      <c r="H109" s="24">
        <v>6.23</v>
      </c>
      <c r="I109" s="23">
        <f t="shared" ref="I109:I160" si="11">ROUND(H109*1.22,2)</f>
        <v>7.6</v>
      </c>
      <c r="J109" s="24">
        <f t="shared" si="8"/>
        <v>74.760000000000005</v>
      </c>
      <c r="K109" s="24">
        <f t="shared" si="6"/>
        <v>91.199999999999989</v>
      </c>
      <c r="L109" s="97"/>
      <c r="M109" s="24">
        <f t="shared" si="9"/>
        <v>0</v>
      </c>
      <c r="N109" s="24">
        <f t="shared" si="10"/>
        <v>0</v>
      </c>
    </row>
    <row r="110" spans="1:14" ht="27">
      <c r="A110" s="79" t="s">
        <v>525</v>
      </c>
      <c r="B110" s="79" t="s">
        <v>526</v>
      </c>
      <c r="C110" s="79" t="s">
        <v>28</v>
      </c>
      <c r="D110" s="79" t="s">
        <v>443</v>
      </c>
      <c r="E110" s="215">
        <v>4.9000000000000004</v>
      </c>
      <c r="F110" s="24">
        <f t="shared" si="7"/>
        <v>5.9780000000000006</v>
      </c>
      <c r="G110" s="188">
        <v>0.18</v>
      </c>
      <c r="H110" s="24">
        <v>4.0199999999999996</v>
      </c>
      <c r="I110" s="23">
        <f t="shared" si="11"/>
        <v>4.9000000000000004</v>
      </c>
      <c r="J110" s="24">
        <f t="shared" si="8"/>
        <v>48.239999999999995</v>
      </c>
      <c r="K110" s="24">
        <f t="shared" si="6"/>
        <v>58.800000000000004</v>
      </c>
      <c r="L110" s="97"/>
      <c r="M110" s="24">
        <f t="shared" si="9"/>
        <v>0</v>
      </c>
      <c r="N110" s="24">
        <f t="shared" si="10"/>
        <v>0</v>
      </c>
    </row>
    <row r="111" spans="1:14" ht="27">
      <c r="A111" s="79" t="s">
        <v>527</v>
      </c>
      <c r="B111" s="79" t="s">
        <v>528</v>
      </c>
      <c r="C111" s="79" t="s">
        <v>28</v>
      </c>
      <c r="D111" s="79" t="s">
        <v>29</v>
      </c>
      <c r="E111" s="215">
        <v>0</v>
      </c>
      <c r="F111" s="24">
        <f t="shared" si="7"/>
        <v>0</v>
      </c>
      <c r="G111" s="188">
        <v>0</v>
      </c>
      <c r="H111" s="24">
        <v>0</v>
      </c>
      <c r="I111" s="23">
        <f t="shared" si="11"/>
        <v>0</v>
      </c>
      <c r="J111" s="24">
        <f t="shared" si="8"/>
        <v>0</v>
      </c>
      <c r="K111" s="24">
        <f t="shared" si="6"/>
        <v>0</v>
      </c>
      <c r="L111" s="97"/>
      <c r="M111" s="24">
        <f t="shared" si="9"/>
        <v>0</v>
      </c>
      <c r="N111" s="24">
        <f t="shared" si="10"/>
        <v>0</v>
      </c>
    </row>
    <row r="112" spans="1:14" ht="27">
      <c r="A112" s="79" t="s">
        <v>529</v>
      </c>
      <c r="B112" s="79" t="s">
        <v>530</v>
      </c>
      <c r="C112" s="79" t="s">
        <v>28</v>
      </c>
      <c r="D112" s="79" t="s">
        <v>29</v>
      </c>
      <c r="E112" s="215">
        <v>24.1</v>
      </c>
      <c r="F112" s="24">
        <f t="shared" si="7"/>
        <v>29.402000000000001</v>
      </c>
      <c r="G112" s="188">
        <v>0.18</v>
      </c>
      <c r="H112" s="24">
        <v>19.760000000000002</v>
      </c>
      <c r="I112" s="23">
        <f t="shared" si="11"/>
        <v>24.11</v>
      </c>
      <c r="J112" s="24">
        <f t="shared" si="8"/>
        <v>237.12</v>
      </c>
      <c r="K112" s="24">
        <f t="shared" si="6"/>
        <v>289.32</v>
      </c>
      <c r="L112" s="97"/>
      <c r="M112" s="24">
        <f t="shared" si="9"/>
        <v>0</v>
      </c>
      <c r="N112" s="24">
        <f t="shared" si="10"/>
        <v>0</v>
      </c>
    </row>
    <row r="113" spans="1:14" ht="27">
      <c r="A113" s="79" t="s">
        <v>531</v>
      </c>
      <c r="B113" s="79" t="s">
        <v>532</v>
      </c>
      <c r="C113" s="79" t="s">
        <v>28</v>
      </c>
      <c r="D113" s="79" t="s">
        <v>29</v>
      </c>
      <c r="E113" s="215">
        <v>22.1</v>
      </c>
      <c r="F113" s="24">
        <f t="shared" si="7"/>
        <v>26.962</v>
      </c>
      <c r="G113" s="188">
        <v>0.18</v>
      </c>
      <c r="H113" s="24">
        <v>18.16</v>
      </c>
      <c r="I113" s="23">
        <f t="shared" si="11"/>
        <v>22.16</v>
      </c>
      <c r="J113" s="24">
        <f t="shared" si="8"/>
        <v>217.92000000000002</v>
      </c>
      <c r="K113" s="24">
        <f t="shared" si="6"/>
        <v>265.92</v>
      </c>
      <c r="L113" s="97"/>
      <c r="M113" s="24">
        <f t="shared" si="9"/>
        <v>0</v>
      </c>
      <c r="N113" s="24">
        <f t="shared" si="10"/>
        <v>0</v>
      </c>
    </row>
    <row r="114" spans="1:14" ht="27">
      <c r="A114" s="79" t="s">
        <v>533</v>
      </c>
      <c r="B114" s="79" t="s">
        <v>534</v>
      </c>
      <c r="C114" s="79" t="s">
        <v>28</v>
      </c>
      <c r="D114" s="79" t="s">
        <v>29</v>
      </c>
      <c r="E114" s="215">
        <v>18.2</v>
      </c>
      <c r="F114" s="24">
        <f t="shared" si="7"/>
        <v>22.203999999999997</v>
      </c>
      <c r="G114" s="188">
        <v>0.18</v>
      </c>
      <c r="H114" s="24">
        <v>14.97</v>
      </c>
      <c r="I114" s="23">
        <f t="shared" si="11"/>
        <v>18.260000000000002</v>
      </c>
      <c r="J114" s="24">
        <f t="shared" si="8"/>
        <v>179.64000000000001</v>
      </c>
      <c r="K114" s="24">
        <f t="shared" si="6"/>
        <v>219.12</v>
      </c>
      <c r="L114" s="97"/>
      <c r="M114" s="24">
        <f t="shared" si="9"/>
        <v>0</v>
      </c>
      <c r="N114" s="24">
        <f t="shared" si="10"/>
        <v>0</v>
      </c>
    </row>
    <row r="115" spans="1:14" ht="27">
      <c r="A115" s="79" t="s">
        <v>535</v>
      </c>
      <c r="B115" s="79" t="s">
        <v>536</v>
      </c>
      <c r="C115" s="79" t="s">
        <v>28</v>
      </c>
      <c r="D115" s="79" t="s">
        <v>29</v>
      </c>
      <c r="E115" s="215">
        <v>11.3</v>
      </c>
      <c r="F115" s="24">
        <f t="shared" si="7"/>
        <v>13.786000000000001</v>
      </c>
      <c r="G115" s="188">
        <v>0.18</v>
      </c>
      <c r="H115" s="24">
        <v>9.27</v>
      </c>
      <c r="I115" s="23">
        <f t="shared" si="11"/>
        <v>11.31</v>
      </c>
      <c r="J115" s="24">
        <f t="shared" si="8"/>
        <v>111.24</v>
      </c>
      <c r="K115" s="24">
        <f t="shared" si="6"/>
        <v>135.72</v>
      </c>
      <c r="L115" s="97"/>
      <c r="M115" s="24">
        <f t="shared" si="9"/>
        <v>0</v>
      </c>
      <c r="N115" s="24">
        <f t="shared" si="10"/>
        <v>0</v>
      </c>
    </row>
    <row r="116" spans="1:14" ht="27">
      <c r="A116" s="79" t="s">
        <v>537</v>
      </c>
      <c r="B116" s="79" t="s">
        <v>538</v>
      </c>
      <c r="C116" s="79" t="s">
        <v>28</v>
      </c>
      <c r="D116" s="79" t="s">
        <v>29</v>
      </c>
      <c r="E116" s="215">
        <v>21.1</v>
      </c>
      <c r="F116" s="24">
        <f t="shared" si="7"/>
        <v>25.742000000000001</v>
      </c>
      <c r="G116" s="188">
        <v>0.18</v>
      </c>
      <c r="H116" s="24">
        <v>17.36</v>
      </c>
      <c r="I116" s="23">
        <f t="shared" si="11"/>
        <v>21.18</v>
      </c>
      <c r="J116" s="24">
        <f t="shared" si="8"/>
        <v>208.32</v>
      </c>
      <c r="K116" s="24">
        <f t="shared" si="6"/>
        <v>254.16</v>
      </c>
      <c r="L116" s="97"/>
      <c r="M116" s="24">
        <f t="shared" si="9"/>
        <v>0</v>
      </c>
      <c r="N116" s="24">
        <f t="shared" si="10"/>
        <v>0</v>
      </c>
    </row>
    <row r="117" spans="1:14" ht="27">
      <c r="A117" s="79" t="s">
        <v>539</v>
      </c>
      <c r="B117" s="79" t="s">
        <v>540</v>
      </c>
      <c r="C117" s="79" t="s">
        <v>28</v>
      </c>
      <c r="D117" s="79" t="s">
        <v>29</v>
      </c>
      <c r="E117" s="215">
        <v>16.3</v>
      </c>
      <c r="F117" s="24">
        <f t="shared" si="7"/>
        <v>19.885999999999999</v>
      </c>
      <c r="G117" s="188">
        <v>0.18</v>
      </c>
      <c r="H117" s="24">
        <v>13.38</v>
      </c>
      <c r="I117" s="23">
        <f t="shared" si="11"/>
        <v>16.32</v>
      </c>
      <c r="J117" s="24">
        <f t="shared" si="8"/>
        <v>160.56</v>
      </c>
      <c r="K117" s="24">
        <f t="shared" si="6"/>
        <v>195.84</v>
      </c>
      <c r="L117" s="97"/>
      <c r="M117" s="24">
        <f t="shared" si="9"/>
        <v>0</v>
      </c>
      <c r="N117" s="24">
        <f t="shared" si="10"/>
        <v>0</v>
      </c>
    </row>
    <row r="118" spans="1:14" ht="27">
      <c r="A118" s="79" t="s">
        <v>541</v>
      </c>
      <c r="B118" s="79" t="s">
        <v>542</v>
      </c>
      <c r="C118" s="79" t="s">
        <v>28</v>
      </c>
      <c r="D118" s="79" t="s">
        <v>29</v>
      </c>
      <c r="E118" s="215">
        <v>22.1</v>
      </c>
      <c r="F118" s="24">
        <f t="shared" si="7"/>
        <v>26.962</v>
      </c>
      <c r="G118" s="188">
        <v>0.18</v>
      </c>
      <c r="H118" s="24">
        <v>18.16</v>
      </c>
      <c r="I118" s="23">
        <f t="shared" si="11"/>
        <v>22.16</v>
      </c>
      <c r="J118" s="24">
        <f t="shared" si="8"/>
        <v>217.92000000000002</v>
      </c>
      <c r="K118" s="24">
        <f t="shared" si="6"/>
        <v>265.92</v>
      </c>
      <c r="L118" s="97"/>
      <c r="M118" s="24">
        <f t="shared" si="9"/>
        <v>0</v>
      </c>
      <c r="N118" s="24">
        <f t="shared" si="10"/>
        <v>0</v>
      </c>
    </row>
    <row r="119" spans="1:14" ht="27">
      <c r="A119" s="79" t="s">
        <v>543</v>
      </c>
      <c r="B119" s="79" t="s">
        <v>544</v>
      </c>
      <c r="C119" s="79" t="s">
        <v>28</v>
      </c>
      <c r="D119" s="79" t="s">
        <v>29</v>
      </c>
      <c r="E119" s="215">
        <v>16.3</v>
      </c>
      <c r="F119" s="24">
        <f t="shared" si="7"/>
        <v>19.885999999999999</v>
      </c>
      <c r="G119" s="188">
        <v>0.18</v>
      </c>
      <c r="H119" s="24">
        <v>13.38</v>
      </c>
      <c r="I119" s="23">
        <f t="shared" si="11"/>
        <v>16.32</v>
      </c>
      <c r="J119" s="24">
        <f t="shared" si="8"/>
        <v>160.56</v>
      </c>
      <c r="K119" s="24">
        <f t="shared" si="6"/>
        <v>195.84</v>
      </c>
      <c r="L119" s="97"/>
      <c r="M119" s="24">
        <f t="shared" si="9"/>
        <v>0</v>
      </c>
      <c r="N119" s="24">
        <f t="shared" si="10"/>
        <v>0</v>
      </c>
    </row>
    <row r="120" spans="1:14" ht="13.2" customHeight="1">
      <c r="A120" s="79" t="s">
        <v>545</v>
      </c>
      <c r="B120" s="79" t="s">
        <v>546</v>
      </c>
      <c r="C120" s="79" t="s">
        <v>28</v>
      </c>
      <c r="D120" s="79" t="s">
        <v>29</v>
      </c>
      <c r="E120" s="215">
        <v>21.1</v>
      </c>
      <c r="F120" s="24">
        <f t="shared" si="7"/>
        <v>25.742000000000001</v>
      </c>
      <c r="G120" s="188">
        <v>0.18</v>
      </c>
      <c r="H120" s="24">
        <v>17.36</v>
      </c>
      <c r="I120" s="23">
        <f t="shared" si="11"/>
        <v>21.18</v>
      </c>
      <c r="J120" s="24">
        <f t="shared" si="8"/>
        <v>208.32</v>
      </c>
      <c r="K120" s="24">
        <f t="shared" si="6"/>
        <v>254.16</v>
      </c>
      <c r="L120" s="97"/>
      <c r="M120" s="24">
        <f t="shared" si="9"/>
        <v>0</v>
      </c>
      <c r="N120" s="24">
        <f t="shared" si="10"/>
        <v>0</v>
      </c>
    </row>
    <row r="121" spans="1:14" ht="27">
      <c r="A121" s="79" t="s">
        <v>547</v>
      </c>
      <c r="B121" s="79" t="s">
        <v>548</v>
      </c>
      <c r="C121" s="79" t="s">
        <v>28</v>
      </c>
      <c r="D121" s="79" t="s">
        <v>29</v>
      </c>
      <c r="E121" s="215">
        <v>16.3</v>
      </c>
      <c r="F121" s="24">
        <f t="shared" si="7"/>
        <v>19.885999999999999</v>
      </c>
      <c r="G121" s="188">
        <v>0.18</v>
      </c>
      <c r="H121" s="24">
        <v>13.38</v>
      </c>
      <c r="I121" s="23">
        <f t="shared" si="11"/>
        <v>16.32</v>
      </c>
      <c r="J121" s="24">
        <f t="shared" si="8"/>
        <v>160.56</v>
      </c>
      <c r="K121" s="24">
        <f t="shared" si="6"/>
        <v>195.84</v>
      </c>
      <c r="L121" s="97"/>
      <c r="M121" s="24">
        <f t="shared" si="9"/>
        <v>0</v>
      </c>
      <c r="N121" s="24">
        <f t="shared" si="10"/>
        <v>0</v>
      </c>
    </row>
    <row r="122" spans="1:14" ht="27">
      <c r="A122" s="79" t="s">
        <v>549</v>
      </c>
      <c r="B122" s="79" t="s">
        <v>550</v>
      </c>
      <c r="C122" s="79" t="s">
        <v>28</v>
      </c>
      <c r="D122" s="79" t="s">
        <v>29</v>
      </c>
      <c r="E122" s="215">
        <v>4.9000000000000004</v>
      </c>
      <c r="F122" s="24">
        <f t="shared" si="7"/>
        <v>5.9780000000000006</v>
      </c>
      <c r="G122" s="188">
        <v>0.18</v>
      </c>
      <c r="H122" s="24">
        <v>4.0199999999999996</v>
      </c>
      <c r="I122" s="23">
        <f t="shared" si="11"/>
        <v>4.9000000000000004</v>
      </c>
      <c r="J122" s="24">
        <f t="shared" si="8"/>
        <v>48.239999999999995</v>
      </c>
      <c r="K122" s="24">
        <f t="shared" si="6"/>
        <v>58.800000000000004</v>
      </c>
      <c r="L122" s="97"/>
      <c r="M122" s="24">
        <f t="shared" si="9"/>
        <v>0</v>
      </c>
      <c r="N122" s="24">
        <f t="shared" si="10"/>
        <v>0</v>
      </c>
    </row>
    <row r="123" spans="1:14" ht="27">
      <c r="A123" s="79" t="s">
        <v>551</v>
      </c>
      <c r="B123" s="79" t="s">
        <v>552</v>
      </c>
      <c r="C123" s="79" t="s">
        <v>28</v>
      </c>
      <c r="D123" s="79" t="s">
        <v>443</v>
      </c>
      <c r="E123" s="215">
        <v>1.93</v>
      </c>
      <c r="F123" s="24">
        <f t="shared" si="7"/>
        <v>2.3546</v>
      </c>
      <c r="G123" s="188">
        <v>0.18</v>
      </c>
      <c r="H123" s="24">
        <v>1.59</v>
      </c>
      <c r="I123" s="23">
        <f t="shared" si="11"/>
        <v>1.94</v>
      </c>
      <c r="J123" s="24">
        <f t="shared" si="8"/>
        <v>19.080000000000002</v>
      </c>
      <c r="K123" s="24">
        <f t="shared" si="6"/>
        <v>23.28</v>
      </c>
      <c r="L123" s="97"/>
      <c r="M123" s="24">
        <f t="shared" si="9"/>
        <v>0</v>
      </c>
      <c r="N123" s="24">
        <f t="shared" si="10"/>
        <v>0</v>
      </c>
    </row>
    <row r="124" spans="1:14" ht="27">
      <c r="A124" s="79" t="s">
        <v>551</v>
      </c>
      <c r="B124" s="79" t="s">
        <v>552</v>
      </c>
      <c r="C124" s="79" t="s">
        <v>28</v>
      </c>
      <c r="D124" s="79" t="s">
        <v>29</v>
      </c>
      <c r="E124" s="215">
        <v>2.6</v>
      </c>
      <c r="F124" s="24">
        <f t="shared" si="7"/>
        <v>3.1720000000000002</v>
      </c>
      <c r="G124" s="188">
        <v>0.18</v>
      </c>
      <c r="H124" s="24">
        <v>2.13</v>
      </c>
      <c r="I124" s="23">
        <f t="shared" si="11"/>
        <v>2.6</v>
      </c>
      <c r="J124" s="24">
        <f t="shared" si="8"/>
        <v>25.56</v>
      </c>
      <c r="K124" s="24">
        <f t="shared" si="6"/>
        <v>31.200000000000003</v>
      </c>
      <c r="L124" s="97"/>
      <c r="M124" s="24">
        <f t="shared" si="9"/>
        <v>0</v>
      </c>
      <c r="N124" s="24">
        <f t="shared" si="10"/>
        <v>0</v>
      </c>
    </row>
    <row r="125" spans="1:14" ht="27">
      <c r="A125" s="79" t="s">
        <v>553</v>
      </c>
      <c r="B125" s="79" t="s">
        <v>554</v>
      </c>
      <c r="C125" s="79" t="s">
        <v>28</v>
      </c>
      <c r="D125" s="79" t="s">
        <v>443</v>
      </c>
      <c r="E125" s="215">
        <v>5.9</v>
      </c>
      <c r="F125" s="24">
        <f t="shared" si="7"/>
        <v>7.1980000000000004</v>
      </c>
      <c r="G125" s="188">
        <v>0.18</v>
      </c>
      <c r="H125" s="24">
        <v>4.84</v>
      </c>
      <c r="I125" s="23">
        <f t="shared" si="11"/>
        <v>5.9</v>
      </c>
      <c r="J125" s="24">
        <f t="shared" si="8"/>
        <v>58.08</v>
      </c>
      <c r="K125" s="24">
        <f t="shared" si="6"/>
        <v>70.800000000000011</v>
      </c>
      <c r="L125" s="97"/>
      <c r="M125" s="24">
        <f t="shared" si="9"/>
        <v>0</v>
      </c>
      <c r="N125" s="24">
        <f t="shared" si="10"/>
        <v>0</v>
      </c>
    </row>
    <row r="126" spans="1:14" ht="27">
      <c r="A126" s="79" t="s">
        <v>553</v>
      </c>
      <c r="B126" s="79" t="s">
        <v>554</v>
      </c>
      <c r="C126" s="79" t="s">
        <v>28</v>
      </c>
      <c r="D126" s="79" t="s">
        <v>29</v>
      </c>
      <c r="E126" s="215">
        <v>7.6</v>
      </c>
      <c r="F126" s="24">
        <f t="shared" si="7"/>
        <v>9.2720000000000002</v>
      </c>
      <c r="G126" s="188">
        <v>0.18</v>
      </c>
      <c r="H126" s="24">
        <v>6.23</v>
      </c>
      <c r="I126" s="23">
        <f t="shared" si="11"/>
        <v>7.6</v>
      </c>
      <c r="J126" s="24">
        <f t="shared" si="8"/>
        <v>74.760000000000005</v>
      </c>
      <c r="K126" s="24">
        <f t="shared" si="6"/>
        <v>91.199999999999989</v>
      </c>
      <c r="L126" s="97"/>
      <c r="M126" s="24">
        <f t="shared" si="9"/>
        <v>0</v>
      </c>
      <c r="N126" s="24">
        <f t="shared" si="10"/>
        <v>0</v>
      </c>
    </row>
    <row r="127" spans="1:14" ht="27">
      <c r="A127" s="79" t="s">
        <v>555</v>
      </c>
      <c r="B127" s="79" t="s">
        <v>556</v>
      </c>
      <c r="C127" s="79" t="s">
        <v>28</v>
      </c>
      <c r="D127" s="79" t="s">
        <v>443</v>
      </c>
      <c r="E127" s="215">
        <v>3.9</v>
      </c>
      <c r="F127" s="24">
        <f t="shared" si="7"/>
        <v>4.758</v>
      </c>
      <c r="G127" s="188">
        <v>0.18</v>
      </c>
      <c r="H127" s="24">
        <v>3.2</v>
      </c>
      <c r="I127" s="23">
        <f t="shared" si="11"/>
        <v>3.9</v>
      </c>
      <c r="J127" s="24">
        <f t="shared" si="8"/>
        <v>38.400000000000006</v>
      </c>
      <c r="K127" s="24">
        <f t="shared" si="6"/>
        <v>46.8</v>
      </c>
      <c r="L127" s="97"/>
      <c r="M127" s="24">
        <f t="shared" si="9"/>
        <v>0</v>
      </c>
      <c r="N127" s="24">
        <f t="shared" si="10"/>
        <v>0</v>
      </c>
    </row>
    <row r="128" spans="1:14" ht="27">
      <c r="A128" s="79" t="s">
        <v>555</v>
      </c>
      <c r="B128" s="79" t="s">
        <v>556</v>
      </c>
      <c r="C128" s="79" t="s">
        <v>28</v>
      </c>
      <c r="D128" s="79" t="s">
        <v>29</v>
      </c>
      <c r="E128" s="215">
        <v>5.0999999999999996</v>
      </c>
      <c r="F128" s="24">
        <f t="shared" si="7"/>
        <v>6.2219999999999995</v>
      </c>
      <c r="G128" s="188">
        <v>0.18</v>
      </c>
      <c r="H128" s="24">
        <v>4.18</v>
      </c>
      <c r="I128" s="23">
        <f t="shared" si="11"/>
        <v>5.0999999999999996</v>
      </c>
      <c r="J128" s="24">
        <f t="shared" si="8"/>
        <v>50.16</v>
      </c>
      <c r="K128" s="24">
        <f t="shared" si="6"/>
        <v>61.199999999999996</v>
      </c>
      <c r="L128" s="97"/>
      <c r="M128" s="24">
        <f t="shared" si="9"/>
        <v>0</v>
      </c>
      <c r="N128" s="24">
        <f t="shared" si="10"/>
        <v>0</v>
      </c>
    </row>
    <row r="129" spans="1:14" ht="27">
      <c r="A129" s="79" t="s">
        <v>557</v>
      </c>
      <c r="B129" s="79" t="s">
        <v>558</v>
      </c>
      <c r="C129" s="79" t="s">
        <v>28</v>
      </c>
      <c r="D129" s="79" t="s">
        <v>443</v>
      </c>
      <c r="E129" s="215">
        <v>4.9000000000000004</v>
      </c>
      <c r="F129" s="24">
        <f t="shared" si="7"/>
        <v>5.9780000000000006</v>
      </c>
      <c r="G129" s="188">
        <v>0.18</v>
      </c>
      <c r="H129" s="24">
        <v>4.0199999999999996</v>
      </c>
      <c r="I129" s="23">
        <f t="shared" si="11"/>
        <v>4.9000000000000004</v>
      </c>
      <c r="J129" s="24">
        <f t="shared" si="8"/>
        <v>48.239999999999995</v>
      </c>
      <c r="K129" s="24">
        <f t="shared" si="6"/>
        <v>58.800000000000004</v>
      </c>
      <c r="L129" s="97"/>
      <c r="M129" s="24">
        <f t="shared" si="9"/>
        <v>0</v>
      </c>
      <c r="N129" s="24">
        <f t="shared" si="10"/>
        <v>0</v>
      </c>
    </row>
    <row r="130" spans="1:14" ht="27">
      <c r="A130" s="79" t="s">
        <v>557</v>
      </c>
      <c r="B130" s="79" t="s">
        <v>558</v>
      </c>
      <c r="C130" s="79" t="s">
        <v>28</v>
      </c>
      <c r="D130" s="79" t="s">
        <v>29</v>
      </c>
      <c r="E130" s="215">
        <v>6.3</v>
      </c>
      <c r="F130" s="24">
        <f t="shared" si="7"/>
        <v>7.6859999999999999</v>
      </c>
      <c r="G130" s="188">
        <v>0.18</v>
      </c>
      <c r="H130" s="24">
        <v>5.17</v>
      </c>
      <c r="I130" s="23">
        <f t="shared" si="11"/>
        <v>6.31</v>
      </c>
      <c r="J130" s="24">
        <f t="shared" si="8"/>
        <v>62.04</v>
      </c>
      <c r="K130" s="24">
        <f t="shared" si="6"/>
        <v>75.72</v>
      </c>
      <c r="L130" s="97"/>
      <c r="M130" s="24">
        <f t="shared" si="9"/>
        <v>0</v>
      </c>
      <c r="N130" s="24">
        <f t="shared" si="10"/>
        <v>0</v>
      </c>
    </row>
    <row r="131" spans="1:14" ht="13.8">
      <c r="A131" s="79" t="s">
        <v>559</v>
      </c>
      <c r="B131" s="79" t="s">
        <v>560</v>
      </c>
      <c r="C131" s="79" t="s">
        <v>28</v>
      </c>
      <c r="D131" s="79" t="s">
        <v>443</v>
      </c>
      <c r="E131" s="215">
        <v>4.5</v>
      </c>
      <c r="F131" s="24">
        <f t="shared" si="7"/>
        <v>5.49</v>
      </c>
      <c r="G131" s="188">
        <v>0.18</v>
      </c>
      <c r="H131" s="24">
        <v>3.69</v>
      </c>
      <c r="I131" s="23">
        <f t="shared" si="11"/>
        <v>4.5</v>
      </c>
      <c r="J131" s="24">
        <f t="shared" si="8"/>
        <v>44.28</v>
      </c>
      <c r="K131" s="24">
        <f t="shared" si="6"/>
        <v>54</v>
      </c>
      <c r="L131" s="97"/>
      <c r="M131" s="24">
        <f t="shared" si="9"/>
        <v>0</v>
      </c>
      <c r="N131" s="24">
        <f t="shared" si="10"/>
        <v>0</v>
      </c>
    </row>
    <row r="132" spans="1:14" ht="13.8">
      <c r="A132" s="79" t="s">
        <v>561</v>
      </c>
      <c r="B132" s="79" t="s">
        <v>562</v>
      </c>
      <c r="C132" s="79" t="s">
        <v>28</v>
      </c>
      <c r="D132" s="79" t="s">
        <v>29</v>
      </c>
      <c r="E132" s="215">
        <v>23</v>
      </c>
      <c r="F132" s="24">
        <f t="shared" si="7"/>
        <v>28.06</v>
      </c>
      <c r="G132" s="188">
        <v>0.18</v>
      </c>
      <c r="H132" s="24">
        <v>18.87</v>
      </c>
      <c r="I132" s="23">
        <f t="shared" si="11"/>
        <v>23.02</v>
      </c>
      <c r="J132" s="24">
        <f t="shared" si="8"/>
        <v>226.44</v>
      </c>
      <c r="K132" s="24">
        <f t="shared" si="6"/>
        <v>276.24</v>
      </c>
      <c r="L132" s="97"/>
      <c r="M132" s="24">
        <f t="shared" si="9"/>
        <v>0</v>
      </c>
      <c r="N132" s="24">
        <f t="shared" si="10"/>
        <v>0</v>
      </c>
    </row>
    <row r="133" spans="1:14" ht="13.8">
      <c r="A133" s="79" t="s">
        <v>563</v>
      </c>
      <c r="B133" s="79" t="s">
        <v>564</v>
      </c>
      <c r="C133" s="79" t="s">
        <v>28</v>
      </c>
      <c r="D133" s="79" t="s">
        <v>29</v>
      </c>
      <c r="E133" s="215">
        <v>4.3</v>
      </c>
      <c r="F133" s="24">
        <f t="shared" si="7"/>
        <v>5.2459999999999996</v>
      </c>
      <c r="G133" s="188">
        <v>0.18</v>
      </c>
      <c r="H133" s="24">
        <v>3.53</v>
      </c>
      <c r="I133" s="23">
        <f t="shared" si="11"/>
        <v>4.3099999999999996</v>
      </c>
      <c r="J133" s="24">
        <f t="shared" si="8"/>
        <v>42.36</v>
      </c>
      <c r="K133" s="24">
        <f t="shared" si="6"/>
        <v>51.72</v>
      </c>
      <c r="L133" s="97"/>
      <c r="M133" s="24">
        <f t="shared" si="9"/>
        <v>0</v>
      </c>
      <c r="N133" s="24">
        <f t="shared" si="10"/>
        <v>0</v>
      </c>
    </row>
    <row r="134" spans="1:14" ht="13.8">
      <c r="A134" s="79" t="s">
        <v>565</v>
      </c>
      <c r="B134" s="79" t="s">
        <v>566</v>
      </c>
      <c r="C134" s="79" t="s">
        <v>28</v>
      </c>
      <c r="D134" s="79" t="s">
        <v>29</v>
      </c>
      <c r="E134" s="215">
        <v>12</v>
      </c>
      <c r="F134" s="24">
        <f t="shared" si="7"/>
        <v>14.64</v>
      </c>
      <c r="G134" s="188">
        <v>0.18</v>
      </c>
      <c r="H134" s="24">
        <v>9.84</v>
      </c>
      <c r="I134" s="23">
        <f t="shared" si="11"/>
        <v>12</v>
      </c>
      <c r="J134" s="24">
        <f t="shared" si="8"/>
        <v>118.08</v>
      </c>
      <c r="K134" s="24">
        <f t="shared" si="6"/>
        <v>144</v>
      </c>
      <c r="L134" s="97"/>
      <c r="M134" s="24">
        <f t="shared" si="9"/>
        <v>0</v>
      </c>
      <c r="N134" s="24">
        <f t="shared" si="10"/>
        <v>0</v>
      </c>
    </row>
    <row r="135" spans="1:14" ht="13.8">
      <c r="A135" s="79" t="s">
        <v>567</v>
      </c>
      <c r="B135" s="79" t="s">
        <v>568</v>
      </c>
      <c r="C135" s="79" t="s">
        <v>28</v>
      </c>
      <c r="D135" s="79" t="s">
        <v>29</v>
      </c>
      <c r="E135" s="215">
        <v>45.6</v>
      </c>
      <c r="F135" s="24">
        <f t="shared" si="7"/>
        <v>55.631999999999998</v>
      </c>
      <c r="G135" s="188">
        <v>0.18</v>
      </c>
      <c r="H135" s="24">
        <v>37.47</v>
      </c>
      <c r="I135" s="23">
        <f t="shared" si="11"/>
        <v>45.71</v>
      </c>
      <c r="J135" s="24">
        <f t="shared" si="8"/>
        <v>449.64</v>
      </c>
      <c r="K135" s="24">
        <f t="shared" si="6"/>
        <v>548.52</v>
      </c>
      <c r="L135" s="97"/>
      <c r="M135" s="24">
        <f t="shared" si="9"/>
        <v>0</v>
      </c>
      <c r="N135" s="24">
        <f t="shared" si="10"/>
        <v>0</v>
      </c>
    </row>
    <row r="136" spans="1:14" ht="13.8">
      <c r="A136" s="79" t="s">
        <v>569</v>
      </c>
      <c r="B136" s="79" t="s">
        <v>570</v>
      </c>
      <c r="C136" s="79" t="s">
        <v>28</v>
      </c>
      <c r="D136" s="79" t="s">
        <v>29</v>
      </c>
      <c r="E136" s="215">
        <v>5.6</v>
      </c>
      <c r="F136" s="24">
        <f t="shared" si="7"/>
        <v>6.8319999999999999</v>
      </c>
      <c r="G136" s="188">
        <v>0.18</v>
      </c>
      <c r="H136" s="24">
        <v>4.59</v>
      </c>
      <c r="I136" s="23">
        <f t="shared" si="11"/>
        <v>5.6</v>
      </c>
      <c r="J136" s="24">
        <f t="shared" si="8"/>
        <v>55.08</v>
      </c>
      <c r="K136" s="24">
        <f t="shared" si="6"/>
        <v>67.199999999999989</v>
      </c>
      <c r="L136" s="97"/>
      <c r="M136" s="24">
        <f t="shared" si="9"/>
        <v>0</v>
      </c>
      <c r="N136" s="24">
        <f t="shared" si="10"/>
        <v>0</v>
      </c>
    </row>
    <row r="137" spans="1:14" ht="13.8">
      <c r="A137" s="79" t="s">
        <v>571</v>
      </c>
      <c r="B137" s="79" t="s">
        <v>572</v>
      </c>
      <c r="C137" s="79" t="s">
        <v>28</v>
      </c>
      <c r="D137" s="79" t="s">
        <v>29</v>
      </c>
      <c r="E137" s="215">
        <v>10.3</v>
      </c>
      <c r="F137" s="24">
        <f t="shared" si="7"/>
        <v>12.566000000000001</v>
      </c>
      <c r="G137" s="188">
        <v>0.18</v>
      </c>
      <c r="H137" s="24">
        <v>8.4499999999999993</v>
      </c>
      <c r="I137" s="23">
        <f t="shared" si="11"/>
        <v>10.31</v>
      </c>
      <c r="J137" s="24">
        <f t="shared" si="8"/>
        <v>101.39999999999999</v>
      </c>
      <c r="K137" s="24">
        <f t="shared" si="6"/>
        <v>123.72</v>
      </c>
      <c r="L137" s="97"/>
      <c r="M137" s="24">
        <f t="shared" si="9"/>
        <v>0</v>
      </c>
      <c r="N137" s="24">
        <f t="shared" si="10"/>
        <v>0</v>
      </c>
    </row>
    <row r="138" spans="1:14" ht="13.8">
      <c r="A138" s="79" t="s">
        <v>573</v>
      </c>
      <c r="B138" s="79" t="s">
        <v>574</v>
      </c>
      <c r="C138" s="79" t="s">
        <v>28</v>
      </c>
      <c r="D138" s="79" t="s">
        <v>29</v>
      </c>
      <c r="E138" s="215">
        <v>28.9</v>
      </c>
      <c r="F138" s="24">
        <f t="shared" si="7"/>
        <v>35.257999999999996</v>
      </c>
      <c r="G138" s="188">
        <v>0.18</v>
      </c>
      <c r="H138" s="24">
        <v>23.77</v>
      </c>
      <c r="I138" s="23">
        <f t="shared" si="11"/>
        <v>29</v>
      </c>
      <c r="J138" s="24">
        <f t="shared" si="8"/>
        <v>285.24</v>
      </c>
      <c r="K138" s="24">
        <f t="shared" si="6"/>
        <v>348</v>
      </c>
      <c r="L138" s="97"/>
      <c r="M138" s="24">
        <f t="shared" si="9"/>
        <v>0</v>
      </c>
      <c r="N138" s="24">
        <f t="shared" si="10"/>
        <v>0</v>
      </c>
    </row>
    <row r="139" spans="1:14" ht="13.8">
      <c r="A139" s="79" t="s">
        <v>575</v>
      </c>
      <c r="B139" s="79" t="s">
        <v>576</v>
      </c>
      <c r="C139" s="79" t="s">
        <v>28</v>
      </c>
      <c r="D139" s="79" t="s">
        <v>29</v>
      </c>
      <c r="E139" s="215">
        <v>53.2</v>
      </c>
      <c r="F139" s="24">
        <f t="shared" si="7"/>
        <v>64.903999999999996</v>
      </c>
      <c r="G139" s="188">
        <v>0.18</v>
      </c>
      <c r="H139" s="24">
        <v>43.76</v>
      </c>
      <c r="I139" s="23">
        <f t="shared" si="11"/>
        <v>53.39</v>
      </c>
      <c r="J139" s="24">
        <f t="shared" si="8"/>
        <v>525.12</v>
      </c>
      <c r="K139" s="24">
        <f t="shared" si="6"/>
        <v>640.68000000000006</v>
      </c>
      <c r="L139" s="97"/>
      <c r="M139" s="24">
        <f t="shared" si="9"/>
        <v>0</v>
      </c>
      <c r="N139" s="24">
        <f t="shared" si="10"/>
        <v>0</v>
      </c>
    </row>
    <row r="140" spans="1:14" ht="13.8">
      <c r="A140" s="79" t="s">
        <v>577</v>
      </c>
      <c r="B140" s="79" t="s">
        <v>578</v>
      </c>
      <c r="C140" s="79" t="s">
        <v>28</v>
      </c>
      <c r="D140" s="79" t="s">
        <v>29</v>
      </c>
      <c r="E140" s="215">
        <v>23.9</v>
      </c>
      <c r="F140" s="24">
        <f t="shared" si="7"/>
        <v>29.157999999999998</v>
      </c>
      <c r="G140" s="188">
        <v>0.18</v>
      </c>
      <c r="H140" s="24">
        <v>19.66</v>
      </c>
      <c r="I140" s="23">
        <f t="shared" si="11"/>
        <v>23.99</v>
      </c>
      <c r="J140" s="24">
        <f t="shared" si="8"/>
        <v>235.92000000000002</v>
      </c>
      <c r="K140" s="24">
        <f t="shared" si="6"/>
        <v>287.88</v>
      </c>
      <c r="L140" s="97"/>
      <c r="M140" s="24">
        <f t="shared" si="9"/>
        <v>0</v>
      </c>
      <c r="N140" s="24">
        <f t="shared" si="10"/>
        <v>0</v>
      </c>
    </row>
    <row r="141" spans="1:14" ht="13.8">
      <c r="A141" s="79" t="s">
        <v>579</v>
      </c>
      <c r="B141" s="79" t="s">
        <v>580</v>
      </c>
      <c r="C141" s="79" t="s">
        <v>28</v>
      </c>
      <c r="D141" s="79" t="s">
        <v>29</v>
      </c>
      <c r="E141" s="215">
        <v>6.3</v>
      </c>
      <c r="F141" s="24">
        <f t="shared" si="7"/>
        <v>7.6859999999999999</v>
      </c>
      <c r="G141" s="188">
        <v>0.18</v>
      </c>
      <c r="H141" s="24">
        <v>5.18</v>
      </c>
      <c r="I141" s="23">
        <f t="shared" si="11"/>
        <v>6.32</v>
      </c>
      <c r="J141" s="24">
        <f t="shared" si="8"/>
        <v>62.16</v>
      </c>
      <c r="K141" s="24">
        <f t="shared" si="6"/>
        <v>75.84</v>
      </c>
      <c r="L141" s="97"/>
      <c r="M141" s="24">
        <f t="shared" si="9"/>
        <v>0</v>
      </c>
      <c r="N141" s="24">
        <f t="shared" si="10"/>
        <v>0</v>
      </c>
    </row>
    <row r="142" spans="1:14" ht="13.8">
      <c r="A142" s="79" t="s">
        <v>581</v>
      </c>
      <c r="B142" s="79" t="s">
        <v>582</v>
      </c>
      <c r="C142" s="79" t="s">
        <v>28</v>
      </c>
      <c r="D142" s="79" t="s">
        <v>29</v>
      </c>
      <c r="E142" s="215">
        <v>29.1</v>
      </c>
      <c r="F142" s="24">
        <f t="shared" si="7"/>
        <v>35.502000000000002</v>
      </c>
      <c r="G142" s="188">
        <v>0.18</v>
      </c>
      <c r="H142" s="24">
        <v>23.87</v>
      </c>
      <c r="I142" s="23">
        <f t="shared" si="11"/>
        <v>29.12</v>
      </c>
      <c r="J142" s="24">
        <f t="shared" si="8"/>
        <v>286.44</v>
      </c>
      <c r="K142" s="24">
        <f t="shared" si="6"/>
        <v>349.44</v>
      </c>
      <c r="L142" s="97"/>
      <c r="M142" s="24">
        <f t="shared" si="9"/>
        <v>0</v>
      </c>
      <c r="N142" s="24">
        <f t="shared" si="10"/>
        <v>0</v>
      </c>
    </row>
    <row r="143" spans="1:14" ht="13.8">
      <c r="A143" s="79" t="s">
        <v>583</v>
      </c>
      <c r="B143" s="79" t="s">
        <v>1790</v>
      </c>
      <c r="C143" s="79" t="s">
        <v>28</v>
      </c>
      <c r="D143" s="79" t="s">
        <v>29</v>
      </c>
      <c r="E143" s="215">
        <v>8.6999999999999993</v>
      </c>
      <c r="F143" s="24">
        <f t="shared" si="7"/>
        <v>10.613999999999999</v>
      </c>
      <c r="G143" s="188">
        <v>0.18</v>
      </c>
      <c r="H143" s="24">
        <v>7.16</v>
      </c>
      <c r="I143" s="23">
        <f t="shared" si="11"/>
        <v>8.74</v>
      </c>
      <c r="J143" s="24">
        <f t="shared" si="8"/>
        <v>85.92</v>
      </c>
      <c r="K143" s="24">
        <f t="shared" si="6"/>
        <v>104.88</v>
      </c>
      <c r="L143" s="97"/>
      <c r="M143" s="24">
        <f t="shared" si="9"/>
        <v>0</v>
      </c>
      <c r="N143" s="24">
        <f t="shared" si="10"/>
        <v>0</v>
      </c>
    </row>
    <row r="144" spans="1:14" ht="13.8">
      <c r="A144" s="79" t="s">
        <v>584</v>
      </c>
      <c r="B144" s="79" t="s">
        <v>1791</v>
      </c>
      <c r="C144" s="79" t="s">
        <v>28</v>
      </c>
      <c r="D144" s="79" t="s">
        <v>29</v>
      </c>
      <c r="E144" s="215">
        <v>3</v>
      </c>
      <c r="F144" s="24">
        <f t="shared" si="7"/>
        <v>3.66</v>
      </c>
      <c r="G144" s="188">
        <v>0.18</v>
      </c>
      <c r="H144" s="24">
        <v>2.46</v>
      </c>
      <c r="I144" s="23">
        <f t="shared" si="11"/>
        <v>3</v>
      </c>
      <c r="J144" s="24">
        <f t="shared" si="8"/>
        <v>29.52</v>
      </c>
      <c r="K144" s="24">
        <f t="shared" si="6"/>
        <v>36</v>
      </c>
      <c r="L144" s="97"/>
      <c r="M144" s="24">
        <f t="shared" si="9"/>
        <v>0</v>
      </c>
      <c r="N144" s="24">
        <f t="shared" si="10"/>
        <v>0</v>
      </c>
    </row>
    <row r="145" spans="1:14" ht="27">
      <c r="A145" s="79" t="s">
        <v>585</v>
      </c>
      <c r="B145" s="79" t="s">
        <v>586</v>
      </c>
      <c r="C145" s="79" t="s">
        <v>28</v>
      </c>
      <c r="D145" s="79" t="s">
        <v>29</v>
      </c>
      <c r="E145" s="215">
        <v>24.2</v>
      </c>
      <c r="F145" s="24">
        <f t="shared" si="7"/>
        <v>29.523999999999997</v>
      </c>
      <c r="G145" s="188">
        <v>0.18</v>
      </c>
      <c r="H145" s="24">
        <v>19.89</v>
      </c>
      <c r="I145" s="23">
        <f t="shared" si="11"/>
        <v>24.27</v>
      </c>
      <c r="J145" s="24">
        <f t="shared" si="8"/>
        <v>238.68</v>
      </c>
      <c r="K145" s="24">
        <f t="shared" si="6"/>
        <v>291.24</v>
      </c>
      <c r="L145" s="97"/>
      <c r="M145" s="24">
        <f t="shared" si="9"/>
        <v>0</v>
      </c>
      <c r="N145" s="24">
        <f t="shared" si="10"/>
        <v>0</v>
      </c>
    </row>
    <row r="146" spans="1:14" ht="13.8">
      <c r="A146" s="79" t="s">
        <v>587</v>
      </c>
      <c r="B146" s="79" t="s">
        <v>588</v>
      </c>
      <c r="C146" s="79" t="s">
        <v>28</v>
      </c>
      <c r="D146" s="79" t="s">
        <v>29</v>
      </c>
      <c r="E146" s="215">
        <v>2.04</v>
      </c>
      <c r="F146" s="24">
        <f t="shared" si="7"/>
        <v>2.4887999999999999</v>
      </c>
      <c r="G146" s="188">
        <v>0.18</v>
      </c>
      <c r="H146" s="24">
        <v>1.67</v>
      </c>
      <c r="I146" s="23">
        <f t="shared" si="11"/>
        <v>2.04</v>
      </c>
      <c r="J146" s="24">
        <f t="shared" si="8"/>
        <v>20.04</v>
      </c>
      <c r="K146" s="24">
        <f t="shared" si="6"/>
        <v>24.48</v>
      </c>
      <c r="L146" s="97"/>
      <c r="M146" s="24">
        <f t="shared" si="9"/>
        <v>0</v>
      </c>
      <c r="N146" s="24">
        <f t="shared" si="10"/>
        <v>0</v>
      </c>
    </row>
    <row r="147" spans="1:14" ht="13.8">
      <c r="A147" s="79" t="s">
        <v>589</v>
      </c>
      <c r="B147" s="79" t="s">
        <v>590</v>
      </c>
      <c r="C147" s="79" t="s">
        <v>28</v>
      </c>
      <c r="D147" s="79" t="s">
        <v>29</v>
      </c>
      <c r="E147" s="215">
        <v>13.1</v>
      </c>
      <c r="F147" s="24">
        <f t="shared" si="7"/>
        <v>15.981999999999999</v>
      </c>
      <c r="G147" s="188">
        <v>0.18</v>
      </c>
      <c r="H147" s="24">
        <v>10.76</v>
      </c>
      <c r="I147" s="23">
        <f t="shared" si="11"/>
        <v>13.13</v>
      </c>
      <c r="J147" s="24">
        <f t="shared" si="8"/>
        <v>129.12</v>
      </c>
      <c r="K147" s="24">
        <f t="shared" si="6"/>
        <v>157.56</v>
      </c>
      <c r="L147" s="97"/>
      <c r="M147" s="24">
        <f t="shared" si="9"/>
        <v>0</v>
      </c>
      <c r="N147" s="24">
        <f t="shared" si="10"/>
        <v>0</v>
      </c>
    </row>
    <row r="148" spans="1:14" ht="13.8">
      <c r="A148" s="79" t="s">
        <v>591</v>
      </c>
      <c r="B148" s="79" t="s">
        <v>592</v>
      </c>
      <c r="C148" s="79" t="s">
        <v>28</v>
      </c>
      <c r="D148" s="79" t="s">
        <v>29</v>
      </c>
      <c r="E148" s="215">
        <v>15.9</v>
      </c>
      <c r="F148" s="24">
        <f t="shared" si="7"/>
        <v>19.398</v>
      </c>
      <c r="G148" s="188">
        <v>0.18</v>
      </c>
      <c r="H148" s="24">
        <v>13.08</v>
      </c>
      <c r="I148" s="23">
        <f t="shared" si="11"/>
        <v>15.96</v>
      </c>
      <c r="J148" s="24">
        <f t="shared" si="8"/>
        <v>156.96</v>
      </c>
      <c r="K148" s="24">
        <f t="shared" si="6"/>
        <v>191.52</v>
      </c>
      <c r="L148" s="97"/>
      <c r="M148" s="24">
        <f t="shared" si="9"/>
        <v>0</v>
      </c>
      <c r="N148" s="24">
        <f t="shared" si="10"/>
        <v>0</v>
      </c>
    </row>
    <row r="149" spans="1:14" ht="27">
      <c r="A149" s="79" t="s">
        <v>593</v>
      </c>
      <c r="B149" s="79" t="s">
        <v>594</v>
      </c>
      <c r="C149" s="79" t="s">
        <v>28</v>
      </c>
      <c r="D149" s="79" t="s">
        <v>29</v>
      </c>
      <c r="E149" s="215">
        <v>5.7</v>
      </c>
      <c r="F149" s="24">
        <f t="shared" si="7"/>
        <v>6.9539999999999997</v>
      </c>
      <c r="G149" s="188">
        <v>0.18</v>
      </c>
      <c r="H149" s="24">
        <v>4.68</v>
      </c>
      <c r="I149" s="23">
        <f t="shared" si="11"/>
        <v>5.71</v>
      </c>
      <c r="J149" s="24">
        <f t="shared" si="8"/>
        <v>56.16</v>
      </c>
      <c r="K149" s="24">
        <f t="shared" si="6"/>
        <v>68.52</v>
      </c>
      <c r="L149" s="97"/>
      <c r="M149" s="24">
        <f t="shared" si="9"/>
        <v>0</v>
      </c>
      <c r="N149" s="24">
        <f t="shared" si="10"/>
        <v>0</v>
      </c>
    </row>
    <row r="150" spans="1:14" ht="13.8">
      <c r="A150" s="79" t="s">
        <v>595</v>
      </c>
      <c r="B150" s="79" t="s">
        <v>590</v>
      </c>
      <c r="C150" s="79" t="s">
        <v>28</v>
      </c>
      <c r="D150" s="79" t="s">
        <v>29</v>
      </c>
      <c r="E150" s="215">
        <v>13.1</v>
      </c>
      <c r="F150" s="24">
        <f t="shared" si="7"/>
        <v>15.981999999999999</v>
      </c>
      <c r="G150" s="188">
        <v>0.18</v>
      </c>
      <c r="H150" s="24">
        <v>10.76</v>
      </c>
      <c r="I150" s="23">
        <f t="shared" si="11"/>
        <v>13.13</v>
      </c>
      <c r="J150" s="24">
        <f t="shared" si="8"/>
        <v>129.12</v>
      </c>
      <c r="K150" s="24">
        <f t="shared" si="6"/>
        <v>157.56</v>
      </c>
      <c r="L150" s="97"/>
      <c r="M150" s="24">
        <f t="shared" si="9"/>
        <v>0</v>
      </c>
      <c r="N150" s="24">
        <f t="shared" si="10"/>
        <v>0</v>
      </c>
    </row>
    <row r="151" spans="1:14" ht="13.8">
      <c r="A151" s="79" t="s">
        <v>596</v>
      </c>
      <c r="B151" s="79" t="s">
        <v>597</v>
      </c>
      <c r="C151" s="79" t="s">
        <v>28</v>
      </c>
      <c r="D151" s="79" t="s">
        <v>29</v>
      </c>
      <c r="E151" s="215">
        <v>42.5</v>
      </c>
      <c r="F151" s="24">
        <f t="shared" si="7"/>
        <v>51.85</v>
      </c>
      <c r="G151" s="188">
        <v>0.18</v>
      </c>
      <c r="H151" s="24">
        <v>34.85</v>
      </c>
      <c r="I151" s="23">
        <f t="shared" si="11"/>
        <v>42.52</v>
      </c>
      <c r="J151" s="24">
        <f t="shared" si="8"/>
        <v>418.20000000000005</v>
      </c>
      <c r="K151" s="24">
        <f t="shared" si="6"/>
        <v>510.24</v>
      </c>
      <c r="L151" s="97"/>
      <c r="M151" s="24">
        <f t="shared" si="9"/>
        <v>0</v>
      </c>
      <c r="N151" s="24">
        <f t="shared" si="10"/>
        <v>0</v>
      </c>
    </row>
    <row r="152" spans="1:14" ht="27">
      <c r="A152" s="79" t="s">
        <v>598</v>
      </c>
      <c r="B152" s="79" t="s">
        <v>599</v>
      </c>
      <c r="C152" s="79" t="s">
        <v>28</v>
      </c>
      <c r="D152" s="79" t="s">
        <v>29</v>
      </c>
      <c r="E152" s="215">
        <v>16.8</v>
      </c>
      <c r="F152" s="24">
        <f t="shared" si="7"/>
        <v>20.495999999999999</v>
      </c>
      <c r="G152" s="188">
        <v>0.18</v>
      </c>
      <c r="H152" s="24">
        <v>13.78</v>
      </c>
      <c r="I152" s="23">
        <f t="shared" si="11"/>
        <v>16.809999999999999</v>
      </c>
      <c r="J152" s="24">
        <f t="shared" si="8"/>
        <v>165.35999999999999</v>
      </c>
      <c r="K152" s="24">
        <f t="shared" si="6"/>
        <v>201.71999999999997</v>
      </c>
      <c r="L152" s="97"/>
      <c r="M152" s="24">
        <f t="shared" si="9"/>
        <v>0</v>
      </c>
      <c r="N152" s="24">
        <f t="shared" si="10"/>
        <v>0</v>
      </c>
    </row>
    <row r="153" spans="1:14" ht="27">
      <c r="A153" s="79" t="s">
        <v>600</v>
      </c>
      <c r="B153" s="79" t="s">
        <v>601</v>
      </c>
      <c r="C153" s="79" t="s">
        <v>28</v>
      </c>
      <c r="D153" s="79" t="s">
        <v>29</v>
      </c>
      <c r="E153" s="215">
        <v>32.9</v>
      </c>
      <c r="F153" s="24">
        <f t="shared" si="7"/>
        <v>40.137999999999998</v>
      </c>
      <c r="G153" s="188">
        <v>0.18</v>
      </c>
      <c r="H153" s="24">
        <v>26.98</v>
      </c>
      <c r="I153" s="23">
        <f t="shared" si="11"/>
        <v>32.92</v>
      </c>
      <c r="J153" s="24">
        <f t="shared" si="8"/>
        <v>323.76</v>
      </c>
      <c r="K153" s="24">
        <f t="shared" si="6"/>
        <v>395.04</v>
      </c>
      <c r="L153" s="97"/>
      <c r="M153" s="24">
        <f t="shared" si="9"/>
        <v>0</v>
      </c>
      <c r="N153" s="24">
        <f t="shared" si="10"/>
        <v>0</v>
      </c>
    </row>
    <row r="154" spans="1:14" ht="27">
      <c r="A154" s="79" t="s">
        <v>602</v>
      </c>
      <c r="B154" s="79" t="s">
        <v>1774</v>
      </c>
      <c r="C154" s="79" t="s">
        <v>28</v>
      </c>
      <c r="D154" s="79" t="s">
        <v>29</v>
      </c>
      <c r="E154" s="215">
        <v>9.9</v>
      </c>
      <c r="F154" s="24">
        <f t="shared" si="7"/>
        <v>12.077999999999999</v>
      </c>
      <c r="G154" s="188">
        <v>0.18</v>
      </c>
      <c r="H154" s="24">
        <v>8.1199999999999992</v>
      </c>
      <c r="I154" s="23">
        <f t="shared" si="11"/>
        <v>9.91</v>
      </c>
      <c r="J154" s="24">
        <f t="shared" si="8"/>
        <v>97.44</v>
      </c>
      <c r="K154" s="24">
        <f t="shared" si="6"/>
        <v>118.92</v>
      </c>
      <c r="L154" s="97"/>
      <c r="M154" s="24">
        <f t="shared" si="9"/>
        <v>0</v>
      </c>
      <c r="N154" s="24">
        <f t="shared" si="10"/>
        <v>0</v>
      </c>
    </row>
    <row r="155" spans="1:14" ht="27">
      <c r="A155" s="79" t="s">
        <v>603</v>
      </c>
      <c r="B155" s="79" t="s">
        <v>1775</v>
      </c>
      <c r="C155" s="79" t="s">
        <v>28</v>
      </c>
      <c r="D155" s="79" t="s">
        <v>29</v>
      </c>
      <c r="E155" s="215">
        <v>19.7</v>
      </c>
      <c r="F155" s="24">
        <f t="shared" si="7"/>
        <v>24.033999999999999</v>
      </c>
      <c r="G155" s="188">
        <v>0.18</v>
      </c>
      <c r="H155" s="24">
        <v>16.149999999999999</v>
      </c>
      <c r="I155" s="23">
        <f t="shared" si="11"/>
        <v>19.7</v>
      </c>
      <c r="J155" s="24">
        <f t="shared" si="8"/>
        <v>193.79999999999998</v>
      </c>
      <c r="K155" s="24">
        <f t="shared" si="6"/>
        <v>236.39999999999998</v>
      </c>
      <c r="L155" s="97"/>
      <c r="M155" s="24">
        <f t="shared" si="9"/>
        <v>0</v>
      </c>
      <c r="N155" s="24">
        <f t="shared" si="10"/>
        <v>0</v>
      </c>
    </row>
    <row r="156" spans="1:14" ht="13.8">
      <c r="A156" s="79" t="s">
        <v>604</v>
      </c>
      <c r="B156" s="79" t="s">
        <v>605</v>
      </c>
      <c r="C156" s="79" t="s">
        <v>28</v>
      </c>
      <c r="D156" s="79" t="s">
        <v>29</v>
      </c>
      <c r="E156" s="215">
        <v>41.2</v>
      </c>
      <c r="F156" s="24">
        <f t="shared" si="7"/>
        <v>50.264000000000003</v>
      </c>
      <c r="G156" s="188">
        <v>0.18</v>
      </c>
      <c r="H156" s="24">
        <v>33.78</v>
      </c>
      <c r="I156" s="23">
        <f t="shared" si="11"/>
        <v>41.21</v>
      </c>
      <c r="J156" s="24">
        <f t="shared" si="8"/>
        <v>405.36</v>
      </c>
      <c r="K156" s="24">
        <f t="shared" si="6"/>
        <v>494.52</v>
      </c>
      <c r="L156" s="97"/>
      <c r="M156" s="24">
        <f t="shared" si="9"/>
        <v>0</v>
      </c>
      <c r="N156" s="24">
        <f t="shared" si="10"/>
        <v>0</v>
      </c>
    </row>
    <row r="157" spans="1:14" ht="13.8">
      <c r="A157" s="79" t="s">
        <v>606</v>
      </c>
      <c r="B157" s="79" t="s">
        <v>607</v>
      </c>
      <c r="C157" s="79" t="s">
        <v>28</v>
      </c>
      <c r="D157" s="79" t="s">
        <v>29</v>
      </c>
      <c r="E157" s="215">
        <v>33.700000000000003</v>
      </c>
      <c r="F157" s="24">
        <f t="shared" si="7"/>
        <v>41.114000000000004</v>
      </c>
      <c r="G157" s="188">
        <v>0.18</v>
      </c>
      <c r="H157" s="24">
        <v>27.63</v>
      </c>
      <c r="I157" s="23">
        <f t="shared" si="11"/>
        <v>33.71</v>
      </c>
      <c r="J157" s="24">
        <f t="shared" si="8"/>
        <v>331.56</v>
      </c>
      <c r="K157" s="24">
        <f t="shared" si="6"/>
        <v>404.52</v>
      </c>
      <c r="L157" s="97"/>
      <c r="M157" s="24">
        <f t="shared" si="9"/>
        <v>0</v>
      </c>
      <c r="N157" s="24">
        <f t="shared" si="10"/>
        <v>0</v>
      </c>
    </row>
    <row r="158" spans="1:14" ht="13.8">
      <c r="A158" s="79" t="s">
        <v>608</v>
      </c>
      <c r="B158" s="79" t="s">
        <v>609</v>
      </c>
      <c r="C158" s="79" t="s">
        <v>28</v>
      </c>
      <c r="D158" s="79" t="s">
        <v>29</v>
      </c>
      <c r="E158" s="215">
        <v>4.8</v>
      </c>
      <c r="F158" s="24">
        <f t="shared" si="7"/>
        <v>5.8559999999999999</v>
      </c>
      <c r="G158" s="188">
        <v>0.18</v>
      </c>
      <c r="H158" s="24">
        <v>3.94</v>
      </c>
      <c r="I158" s="23">
        <f t="shared" si="11"/>
        <v>4.8099999999999996</v>
      </c>
      <c r="J158" s="24">
        <f t="shared" si="8"/>
        <v>47.28</v>
      </c>
      <c r="K158" s="24">
        <f t="shared" si="6"/>
        <v>57.72</v>
      </c>
      <c r="L158" s="97"/>
      <c r="M158" s="24">
        <f t="shared" si="9"/>
        <v>0</v>
      </c>
      <c r="N158" s="24">
        <f t="shared" si="10"/>
        <v>0</v>
      </c>
    </row>
    <row r="159" spans="1:14" ht="13.8">
      <c r="A159" s="79" t="s">
        <v>610</v>
      </c>
      <c r="B159" s="79" t="s">
        <v>611</v>
      </c>
      <c r="C159" s="79" t="s">
        <v>28</v>
      </c>
      <c r="D159" s="79" t="s">
        <v>29</v>
      </c>
      <c r="E159" s="215">
        <v>4.8</v>
      </c>
      <c r="F159" s="24">
        <f t="shared" si="7"/>
        <v>5.8559999999999999</v>
      </c>
      <c r="G159" s="188">
        <v>0.18</v>
      </c>
      <c r="H159" s="24">
        <v>3.94</v>
      </c>
      <c r="I159" s="23">
        <f t="shared" si="11"/>
        <v>4.8099999999999996</v>
      </c>
      <c r="J159" s="24">
        <f t="shared" si="8"/>
        <v>47.28</v>
      </c>
      <c r="K159" s="24">
        <f t="shared" si="6"/>
        <v>57.72</v>
      </c>
      <c r="L159" s="97"/>
      <c r="M159" s="24">
        <f t="shared" si="9"/>
        <v>0</v>
      </c>
      <c r="N159" s="24">
        <f t="shared" si="10"/>
        <v>0</v>
      </c>
    </row>
    <row r="160" spans="1:14" ht="27">
      <c r="A160" s="79" t="s">
        <v>612</v>
      </c>
      <c r="B160" s="79" t="s">
        <v>613</v>
      </c>
      <c r="C160" s="79" t="s">
        <v>28</v>
      </c>
      <c r="D160" s="79" t="s">
        <v>29</v>
      </c>
      <c r="E160" s="215">
        <v>24.3</v>
      </c>
      <c r="F160" s="24">
        <f t="shared" si="7"/>
        <v>29.646000000000001</v>
      </c>
      <c r="G160" s="188">
        <v>0.18</v>
      </c>
      <c r="H160" s="24">
        <v>19.93</v>
      </c>
      <c r="I160" s="23">
        <f t="shared" si="11"/>
        <v>24.31</v>
      </c>
      <c r="J160" s="24">
        <f t="shared" si="8"/>
        <v>239.16</v>
      </c>
      <c r="K160" s="24">
        <f t="shared" si="6"/>
        <v>291.71999999999997</v>
      </c>
      <c r="L160" s="97"/>
      <c r="M160" s="24">
        <f t="shared" si="9"/>
        <v>0</v>
      </c>
      <c r="N160" s="24">
        <f t="shared" si="10"/>
        <v>0</v>
      </c>
    </row>
    <row r="161" spans="1:14" ht="13.8">
      <c r="A161" s="79" t="s">
        <v>614</v>
      </c>
      <c r="B161" s="79" t="s">
        <v>615</v>
      </c>
      <c r="C161" s="79" t="s">
        <v>28</v>
      </c>
      <c r="D161" s="79" t="s">
        <v>29</v>
      </c>
      <c r="E161" s="215">
        <v>62.2</v>
      </c>
      <c r="F161" s="24">
        <f t="shared" ref="F161:F223" si="12">E161*1.22</f>
        <v>75.884</v>
      </c>
      <c r="G161" s="188">
        <v>0.18</v>
      </c>
      <c r="H161" s="24">
        <v>51</v>
      </c>
      <c r="I161" s="23">
        <f t="shared" ref="I161:I224" si="13">ROUND(H161*1.22,2)</f>
        <v>62.22</v>
      </c>
      <c r="J161" s="24">
        <f t="shared" ref="J161:J223" si="14">IF(C161="1 Month(s)", H161*12, H161)</f>
        <v>612</v>
      </c>
      <c r="K161" s="24">
        <f t="shared" ref="K161:K222" si="15">IF(C161="1 Month(s)", I161*12, I161)</f>
        <v>746.64</v>
      </c>
      <c r="L161" s="97"/>
      <c r="M161" s="24">
        <f t="shared" ref="M161:M223" si="16">J161*L161</f>
        <v>0</v>
      </c>
      <c r="N161" s="24">
        <f t="shared" ref="N161:N223" si="17">K161*L161</f>
        <v>0</v>
      </c>
    </row>
    <row r="162" spans="1:14" ht="27">
      <c r="A162" s="79" t="s">
        <v>616</v>
      </c>
      <c r="B162" s="79" t="s">
        <v>617</v>
      </c>
      <c r="C162" s="79" t="s">
        <v>28</v>
      </c>
      <c r="D162" s="79" t="s">
        <v>29</v>
      </c>
      <c r="E162" s="215">
        <v>119.44</v>
      </c>
      <c r="F162" s="24">
        <f t="shared" si="12"/>
        <v>145.71680000000001</v>
      </c>
      <c r="G162" s="188">
        <v>0</v>
      </c>
      <c r="H162" s="24">
        <v>119.44</v>
      </c>
      <c r="I162" s="23">
        <f t="shared" si="13"/>
        <v>145.72</v>
      </c>
      <c r="J162" s="24">
        <f t="shared" si="14"/>
        <v>1433.28</v>
      </c>
      <c r="K162" s="24">
        <f t="shared" si="15"/>
        <v>1748.6399999999999</v>
      </c>
      <c r="L162" s="97"/>
      <c r="M162" s="24">
        <f t="shared" si="16"/>
        <v>0</v>
      </c>
      <c r="N162" s="24">
        <f t="shared" si="17"/>
        <v>0</v>
      </c>
    </row>
    <row r="163" spans="1:14" ht="27">
      <c r="A163" s="79" t="s">
        <v>616</v>
      </c>
      <c r="B163" s="79" t="s">
        <v>617</v>
      </c>
      <c r="C163" s="79" t="s">
        <v>28</v>
      </c>
      <c r="D163" s="79" t="s">
        <v>29</v>
      </c>
      <c r="E163" s="215">
        <v>155.27000000000001</v>
      </c>
      <c r="F163" s="24">
        <f t="shared" si="12"/>
        <v>189.42940000000002</v>
      </c>
      <c r="G163" s="188">
        <v>0</v>
      </c>
      <c r="H163" s="24">
        <v>155.27000000000001</v>
      </c>
      <c r="I163" s="23">
        <f t="shared" si="13"/>
        <v>189.43</v>
      </c>
      <c r="J163" s="24">
        <f t="shared" si="14"/>
        <v>1863.2400000000002</v>
      </c>
      <c r="K163" s="24">
        <f t="shared" si="15"/>
        <v>2273.16</v>
      </c>
      <c r="L163" s="97"/>
      <c r="M163" s="24">
        <f t="shared" si="16"/>
        <v>0</v>
      </c>
      <c r="N163" s="24">
        <f t="shared" si="17"/>
        <v>0</v>
      </c>
    </row>
    <row r="164" spans="1:14" ht="27">
      <c r="A164" s="79" t="s">
        <v>618</v>
      </c>
      <c r="B164" s="79" t="s">
        <v>619</v>
      </c>
      <c r="C164" s="79" t="s">
        <v>28</v>
      </c>
      <c r="D164" s="79" t="s">
        <v>29</v>
      </c>
      <c r="E164" s="215">
        <v>78.25</v>
      </c>
      <c r="F164" s="24">
        <f t="shared" si="12"/>
        <v>95.465000000000003</v>
      </c>
      <c r="G164" s="188">
        <v>0</v>
      </c>
      <c r="H164" s="24">
        <v>78.25</v>
      </c>
      <c r="I164" s="23">
        <f t="shared" si="13"/>
        <v>95.47</v>
      </c>
      <c r="J164" s="24">
        <f t="shared" si="14"/>
        <v>939</v>
      </c>
      <c r="K164" s="24">
        <f t="shared" si="15"/>
        <v>1145.6399999999999</v>
      </c>
      <c r="L164" s="97"/>
      <c r="M164" s="24">
        <f t="shared" si="16"/>
        <v>0</v>
      </c>
      <c r="N164" s="24">
        <f t="shared" si="17"/>
        <v>0</v>
      </c>
    </row>
    <row r="165" spans="1:14" ht="27">
      <c r="A165" s="79" t="s">
        <v>618</v>
      </c>
      <c r="B165" s="79" t="s">
        <v>619</v>
      </c>
      <c r="C165" s="79" t="s">
        <v>28</v>
      </c>
      <c r="D165" s="79" t="s">
        <v>29</v>
      </c>
      <c r="E165" s="215">
        <v>101.73</v>
      </c>
      <c r="F165" s="24">
        <f t="shared" si="12"/>
        <v>124.11060000000001</v>
      </c>
      <c r="G165" s="188">
        <v>0</v>
      </c>
      <c r="H165" s="24">
        <v>101.73</v>
      </c>
      <c r="I165" s="23">
        <f t="shared" si="13"/>
        <v>124.11</v>
      </c>
      <c r="J165" s="24">
        <f t="shared" si="14"/>
        <v>1220.76</v>
      </c>
      <c r="K165" s="24">
        <f t="shared" si="15"/>
        <v>1489.32</v>
      </c>
      <c r="L165" s="97"/>
      <c r="M165" s="24">
        <f t="shared" si="16"/>
        <v>0</v>
      </c>
      <c r="N165" s="24">
        <f t="shared" si="17"/>
        <v>0</v>
      </c>
    </row>
    <row r="166" spans="1:14" ht="27">
      <c r="A166" s="79" t="s">
        <v>620</v>
      </c>
      <c r="B166" s="79" t="s">
        <v>621</v>
      </c>
      <c r="C166" s="79" t="s">
        <v>28</v>
      </c>
      <c r="D166" s="79" t="s">
        <v>443</v>
      </c>
      <c r="E166" s="215">
        <v>78.25</v>
      </c>
      <c r="F166" s="24">
        <f t="shared" si="12"/>
        <v>95.465000000000003</v>
      </c>
      <c r="G166" s="188">
        <v>0</v>
      </c>
      <c r="H166" s="24">
        <v>78.25</v>
      </c>
      <c r="I166" s="23">
        <f t="shared" si="13"/>
        <v>95.47</v>
      </c>
      <c r="J166" s="24">
        <f t="shared" si="14"/>
        <v>939</v>
      </c>
      <c r="K166" s="24">
        <f t="shared" si="15"/>
        <v>1145.6399999999999</v>
      </c>
      <c r="L166" s="97"/>
      <c r="M166" s="24">
        <f t="shared" si="16"/>
        <v>0</v>
      </c>
      <c r="N166" s="24">
        <f t="shared" si="17"/>
        <v>0</v>
      </c>
    </row>
    <row r="167" spans="1:14" ht="27">
      <c r="A167" s="79" t="s">
        <v>620</v>
      </c>
      <c r="B167" s="79" t="s">
        <v>621</v>
      </c>
      <c r="C167" s="79" t="s">
        <v>28</v>
      </c>
      <c r="D167" s="79" t="s">
        <v>29</v>
      </c>
      <c r="E167" s="215">
        <v>101.73</v>
      </c>
      <c r="F167" s="24">
        <f t="shared" si="12"/>
        <v>124.11060000000001</v>
      </c>
      <c r="G167" s="188">
        <v>0</v>
      </c>
      <c r="H167" s="24">
        <v>101.73</v>
      </c>
      <c r="I167" s="23">
        <f t="shared" si="13"/>
        <v>124.11</v>
      </c>
      <c r="J167" s="24">
        <f t="shared" si="14"/>
        <v>1220.76</v>
      </c>
      <c r="K167" s="24">
        <f t="shared" si="15"/>
        <v>1489.32</v>
      </c>
      <c r="L167" s="97"/>
      <c r="M167" s="24">
        <f t="shared" si="16"/>
        <v>0</v>
      </c>
      <c r="N167" s="24">
        <f t="shared" si="17"/>
        <v>0</v>
      </c>
    </row>
    <row r="168" spans="1:14" ht="13.8">
      <c r="A168" s="79" t="s">
        <v>622</v>
      </c>
      <c r="B168" s="79" t="s">
        <v>623</v>
      </c>
      <c r="C168" s="79" t="s">
        <v>28</v>
      </c>
      <c r="D168" s="79" t="s">
        <v>443</v>
      </c>
      <c r="E168" s="215">
        <v>78.25</v>
      </c>
      <c r="F168" s="24">
        <f t="shared" si="12"/>
        <v>95.465000000000003</v>
      </c>
      <c r="G168" s="188">
        <v>0</v>
      </c>
      <c r="H168" s="24">
        <v>78.25</v>
      </c>
      <c r="I168" s="23">
        <f t="shared" si="13"/>
        <v>95.47</v>
      </c>
      <c r="J168" s="24">
        <f t="shared" si="14"/>
        <v>939</v>
      </c>
      <c r="K168" s="24">
        <f t="shared" si="15"/>
        <v>1145.6399999999999</v>
      </c>
      <c r="L168" s="97"/>
      <c r="M168" s="24">
        <f t="shared" si="16"/>
        <v>0</v>
      </c>
      <c r="N168" s="24">
        <f t="shared" si="17"/>
        <v>0</v>
      </c>
    </row>
    <row r="169" spans="1:14" ht="13.8">
      <c r="A169" s="79" t="s">
        <v>622</v>
      </c>
      <c r="B169" s="79" t="s">
        <v>623</v>
      </c>
      <c r="C169" s="79" t="s">
        <v>28</v>
      </c>
      <c r="D169" s="79" t="s">
        <v>29</v>
      </c>
      <c r="E169" s="215">
        <v>101.73</v>
      </c>
      <c r="F169" s="24">
        <f t="shared" si="12"/>
        <v>124.11060000000001</v>
      </c>
      <c r="G169" s="188">
        <v>0</v>
      </c>
      <c r="H169" s="24">
        <v>101.73</v>
      </c>
      <c r="I169" s="23">
        <f t="shared" si="13"/>
        <v>124.11</v>
      </c>
      <c r="J169" s="24">
        <f t="shared" si="14"/>
        <v>1220.76</v>
      </c>
      <c r="K169" s="24">
        <f t="shared" si="15"/>
        <v>1489.32</v>
      </c>
      <c r="L169" s="97"/>
      <c r="M169" s="24">
        <f t="shared" si="16"/>
        <v>0</v>
      </c>
      <c r="N169" s="24">
        <f t="shared" si="17"/>
        <v>0</v>
      </c>
    </row>
    <row r="170" spans="1:14" ht="27">
      <c r="A170" s="79" t="s">
        <v>624</v>
      </c>
      <c r="B170" s="79" t="s">
        <v>625</v>
      </c>
      <c r="C170" s="79" t="s">
        <v>28</v>
      </c>
      <c r="D170" s="79" t="s">
        <v>443</v>
      </c>
      <c r="E170" s="215">
        <v>119.44</v>
      </c>
      <c r="F170" s="24">
        <f t="shared" si="12"/>
        <v>145.71680000000001</v>
      </c>
      <c r="G170" s="188">
        <v>0</v>
      </c>
      <c r="H170" s="24">
        <v>119.44</v>
      </c>
      <c r="I170" s="23">
        <f t="shared" si="13"/>
        <v>145.72</v>
      </c>
      <c r="J170" s="24">
        <f t="shared" si="14"/>
        <v>1433.28</v>
      </c>
      <c r="K170" s="24">
        <f t="shared" si="15"/>
        <v>1748.6399999999999</v>
      </c>
      <c r="L170" s="97"/>
      <c r="M170" s="24">
        <f t="shared" si="16"/>
        <v>0</v>
      </c>
      <c r="N170" s="24">
        <f t="shared" si="17"/>
        <v>0</v>
      </c>
    </row>
    <row r="171" spans="1:14" ht="27">
      <c r="A171" s="79" t="s">
        <v>624</v>
      </c>
      <c r="B171" s="79" t="s">
        <v>625</v>
      </c>
      <c r="C171" s="79" t="s">
        <v>28</v>
      </c>
      <c r="D171" s="79" t="s">
        <v>29</v>
      </c>
      <c r="E171" s="215">
        <v>155.27000000000001</v>
      </c>
      <c r="F171" s="24">
        <f t="shared" si="12"/>
        <v>189.42940000000002</v>
      </c>
      <c r="G171" s="188">
        <v>0</v>
      </c>
      <c r="H171" s="24">
        <v>155.27000000000001</v>
      </c>
      <c r="I171" s="23">
        <f t="shared" si="13"/>
        <v>189.43</v>
      </c>
      <c r="J171" s="24">
        <f t="shared" si="14"/>
        <v>1863.2400000000002</v>
      </c>
      <c r="K171" s="24">
        <f t="shared" si="15"/>
        <v>2273.16</v>
      </c>
      <c r="L171" s="97"/>
      <c r="M171" s="24">
        <f t="shared" si="16"/>
        <v>0</v>
      </c>
      <c r="N171" s="24">
        <f t="shared" si="17"/>
        <v>0</v>
      </c>
    </row>
    <row r="172" spans="1:14" ht="13.8">
      <c r="A172" s="79" t="s">
        <v>626</v>
      </c>
      <c r="B172" s="79" t="s">
        <v>627</v>
      </c>
      <c r="C172" s="79" t="s">
        <v>28</v>
      </c>
      <c r="D172" s="79" t="s">
        <v>443</v>
      </c>
      <c r="E172" s="215">
        <v>119.44</v>
      </c>
      <c r="F172" s="24">
        <f t="shared" si="12"/>
        <v>145.71680000000001</v>
      </c>
      <c r="G172" s="188">
        <v>0</v>
      </c>
      <c r="H172" s="24">
        <v>119.44</v>
      </c>
      <c r="I172" s="23">
        <f t="shared" si="13"/>
        <v>145.72</v>
      </c>
      <c r="J172" s="24">
        <f t="shared" si="14"/>
        <v>1433.28</v>
      </c>
      <c r="K172" s="24">
        <f t="shared" si="15"/>
        <v>1748.6399999999999</v>
      </c>
      <c r="L172" s="97"/>
      <c r="M172" s="24">
        <f t="shared" si="16"/>
        <v>0</v>
      </c>
      <c r="N172" s="24">
        <f t="shared" si="17"/>
        <v>0</v>
      </c>
    </row>
    <row r="173" spans="1:14" ht="13.8">
      <c r="A173" s="79" t="s">
        <v>626</v>
      </c>
      <c r="B173" s="79" t="s">
        <v>627</v>
      </c>
      <c r="C173" s="79" t="s">
        <v>28</v>
      </c>
      <c r="D173" s="79" t="s">
        <v>29</v>
      </c>
      <c r="E173" s="215">
        <v>155.27000000000001</v>
      </c>
      <c r="F173" s="24">
        <f t="shared" si="12"/>
        <v>189.42940000000002</v>
      </c>
      <c r="G173" s="188">
        <v>0</v>
      </c>
      <c r="H173" s="24">
        <v>155.27000000000001</v>
      </c>
      <c r="I173" s="23">
        <f t="shared" si="13"/>
        <v>189.43</v>
      </c>
      <c r="J173" s="24">
        <f t="shared" si="14"/>
        <v>1863.2400000000002</v>
      </c>
      <c r="K173" s="24">
        <f t="shared" si="15"/>
        <v>2273.16</v>
      </c>
      <c r="L173" s="97"/>
      <c r="M173" s="24">
        <f t="shared" si="16"/>
        <v>0</v>
      </c>
      <c r="N173" s="24">
        <f t="shared" si="17"/>
        <v>0</v>
      </c>
    </row>
    <row r="174" spans="1:14" ht="13.8">
      <c r="A174" s="79" t="s">
        <v>628</v>
      </c>
      <c r="B174" s="79" t="s">
        <v>629</v>
      </c>
      <c r="C174" s="79" t="s">
        <v>28</v>
      </c>
      <c r="D174" s="79" t="s">
        <v>443</v>
      </c>
      <c r="E174" s="215">
        <v>24.71</v>
      </c>
      <c r="F174" s="24">
        <f t="shared" si="12"/>
        <v>30.1462</v>
      </c>
      <c r="G174" s="188">
        <v>0</v>
      </c>
      <c r="H174" s="24">
        <v>24.71</v>
      </c>
      <c r="I174" s="23">
        <f t="shared" si="13"/>
        <v>30.15</v>
      </c>
      <c r="J174" s="24">
        <f t="shared" si="14"/>
        <v>296.52</v>
      </c>
      <c r="K174" s="24">
        <f t="shared" si="15"/>
        <v>361.79999999999995</v>
      </c>
      <c r="L174" s="97"/>
      <c r="M174" s="24">
        <f t="shared" si="16"/>
        <v>0</v>
      </c>
      <c r="N174" s="24">
        <f t="shared" si="17"/>
        <v>0</v>
      </c>
    </row>
    <row r="175" spans="1:14" ht="13.8">
      <c r="A175" s="79" t="s">
        <v>628</v>
      </c>
      <c r="B175" s="79" t="s">
        <v>629</v>
      </c>
      <c r="C175" s="79" t="s">
        <v>28</v>
      </c>
      <c r="D175" s="79" t="s">
        <v>29</v>
      </c>
      <c r="E175" s="215">
        <v>32.119999999999997</v>
      </c>
      <c r="F175" s="24">
        <f t="shared" si="12"/>
        <v>39.186399999999999</v>
      </c>
      <c r="G175" s="188">
        <v>0</v>
      </c>
      <c r="H175" s="24">
        <v>32.119999999999997</v>
      </c>
      <c r="I175" s="23">
        <f t="shared" si="13"/>
        <v>39.19</v>
      </c>
      <c r="J175" s="24">
        <f t="shared" si="14"/>
        <v>385.43999999999994</v>
      </c>
      <c r="K175" s="24">
        <f t="shared" si="15"/>
        <v>470.28</v>
      </c>
      <c r="L175" s="97"/>
      <c r="M175" s="24">
        <f t="shared" si="16"/>
        <v>0</v>
      </c>
      <c r="N175" s="24">
        <f t="shared" si="17"/>
        <v>0</v>
      </c>
    </row>
    <row r="176" spans="1:14" ht="13.8">
      <c r="A176" s="79" t="s">
        <v>630</v>
      </c>
      <c r="B176" s="79" t="s">
        <v>631</v>
      </c>
      <c r="C176" s="79" t="s">
        <v>28</v>
      </c>
      <c r="D176" s="79" t="s">
        <v>443</v>
      </c>
      <c r="E176" s="215">
        <v>1112.03</v>
      </c>
      <c r="F176" s="24">
        <f t="shared" si="12"/>
        <v>1356.6766</v>
      </c>
      <c r="G176" s="188">
        <v>0</v>
      </c>
      <c r="H176" s="24">
        <v>1112.03</v>
      </c>
      <c r="I176" s="23">
        <f t="shared" si="13"/>
        <v>1356.68</v>
      </c>
      <c r="J176" s="24">
        <f t="shared" si="14"/>
        <v>13344.36</v>
      </c>
      <c r="K176" s="24">
        <f t="shared" si="15"/>
        <v>16280.16</v>
      </c>
      <c r="L176" s="97"/>
      <c r="M176" s="24">
        <f t="shared" si="16"/>
        <v>0</v>
      </c>
      <c r="N176" s="24">
        <f t="shared" si="17"/>
        <v>0</v>
      </c>
    </row>
    <row r="177" spans="1:14" ht="13.8">
      <c r="A177" s="79" t="s">
        <v>630</v>
      </c>
      <c r="B177" s="79" t="s">
        <v>631</v>
      </c>
      <c r="C177" s="79" t="s">
        <v>28</v>
      </c>
      <c r="D177" s="79" t="s">
        <v>29</v>
      </c>
      <c r="E177" s="215">
        <v>1445.64</v>
      </c>
      <c r="F177" s="24">
        <f t="shared" si="12"/>
        <v>1763.6808000000001</v>
      </c>
      <c r="G177" s="188">
        <v>0</v>
      </c>
      <c r="H177" s="24">
        <v>1445.64</v>
      </c>
      <c r="I177" s="23">
        <f t="shared" si="13"/>
        <v>1763.68</v>
      </c>
      <c r="J177" s="24">
        <f t="shared" si="14"/>
        <v>17347.68</v>
      </c>
      <c r="K177" s="24">
        <f t="shared" si="15"/>
        <v>21164.16</v>
      </c>
      <c r="L177" s="97"/>
      <c r="M177" s="24">
        <f t="shared" si="16"/>
        <v>0</v>
      </c>
      <c r="N177" s="24">
        <f t="shared" si="17"/>
        <v>0</v>
      </c>
    </row>
    <row r="178" spans="1:14" ht="13.8">
      <c r="A178" s="79" t="s">
        <v>632</v>
      </c>
      <c r="B178" s="79" t="s">
        <v>633</v>
      </c>
      <c r="C178" s="79" t="s">
        <v>28</v>
      </c>
      <c r="D178" s="79" t="s">
        <v>443</v>
      </c>
      <c r="E178" s="215">
        <v>3336.09</v>
      </c>
      <c r="F178" s="24">
        <f t="shared" si="12"/>
        <v>4070.0298000000003</v>
      </c>
      <c r="G178" s="188">
        <v>0</v>
      </c>
      <c r="H178" s="24">
        <v>3336.09</v>
      </c>
      <c r="I178" s="23">
        <f t="shared" si="13"/>
        <v>4070.03</v>
      </c>
      <c r="J178" s="24">
        <f t="shared" si="14"/>
        <v>40033.08</v>
      </c>
      <c r="K178" s="24">
        <f t="shared" si="15"/>
        <v>48840.36</v>
      </c>
      <c r="L178" s="97"/>
      <c r="M178" s="24">
        <f t="shared" si="16"/>
        <v>0</v>
      </c>
      <c r="N178" s="24">
        <f t="shared" si="17"/>
        <v>0</v>
      </c>
    </row>
    <row r="179" spans="1:14" ht="13.8">
      <c r="A179" s="79" t="s">
        <v>632</v>
      </c>
      <c r="B179" s="79" t="s">
        <v>633</v>
      </c>
      <c r="C179" s="79" t="s">
        <v>28</v>
      </c>
      <c r="D179" s="79" t="s">
        <v>29</v>
      </c>
      <c r="E179" s="215">
        <v>4336.92</v>
      </c>
      <c r="F179" s="24">
        <f t="shared" si="12"/>
        <v>5291.0424000000003</v>
      </c>
      <c r="G179" s="188">
        <v>0</v>
      </c>
      <c r="H179" s="24">
        <v>4336.92</v>
      </c>
      <c r="I179" s="23">
        <f t="shared" si="13"/>
        <v>5291.04</v>
      </c>
      <c r="J179" s="24">
        <f t="shared" si="14"/>
        <v>52043.040000000001</v>
      </c>
      <c r="K179" s="24">
        <f t="shared" si="15"/>
        <v>63492.479999999996</v>
      </c>
      <c r="L179" s="97"/>
      <c r="M179" s="24">
        <f t="shared" si="16"/>
        <v>0</v>
      </c>
      <c r="N179" s="24">
        <f t="shared" si="17"/>
        <v>0</v>
      </c>
    </row>
    <row r="180" spans="1:14" ht="13.8">
      <c r="A180" s="79" t="s">
        <v>634</v>
      </c>
      <c r="B180" s="79" t="s">
        <v>635</v>
      </c>
      <c r="C180" s="79" t="s">
        <v>28</v>
      </c>
      <c r="D180" s="79" t="s">
        <v>443</v>
      </c>
      <c r="E180" s="215">
        <v>6507.45</v>
      </c>
      <c r="F180" s="24">
        <f t="shared" si="12"/>
        <v>7939.0889999999999</v>
      </c>
      <c r="G180" s="188">
        <v>0</v>
      </c>
      <c r="H180" s="24">
        <v>6507.45</v>
      </c>
      <c r="I180" s="23">
        <f t="shared" si="13"/>
        <v>7939.09</v>
      </c>
      <c r="J180" s="24">
        <f t="shared" si="14"/>
        <v>78089.399999999994</v>
      </c>
      <c r="K180" s="24">
        <f t="shared" si="15"/>
        <v>95269.08</v>
      </c>
      <c r="L180" s="97"/>
      <c r="M180" s="24">
        <f t="shared" si="16"/>
        <v>0</v>
      </c>
      <c r="N180" s="24">
        <f t="shared" si="17"/>
        <v>0</v>
      </c>
    </row>
    <row r="181" spans="1:14" ht="13.8">
      <c r="A181" s="79" t="s">
        <v>634</v>
      </c>
      <c r="B181" s="79" t="s">
        <v>635</v>
      </c>
      <c r="C181" s="79" t="s">
        <v>28</v>
      </c>
      <c r="D181" s="79" t="s">
        <v>29</v>
      </c>
      <c r="E181" s="215">
        <v>8459.68</v>
      </c>
      <c r="F181" s="24">
        <f t="shared" si="12"/>
        <v>10320.809600000001</v>
      </c>
      <c r="G181" s="188">
        <v>0</v>
      </c>
      <c r="H181" s="24">
        <v>8459.68</v>
      </c>
      <c r="I181" s="23">
        <f t="shared" si="13"/>
        <v>10320.81</v>
      </c>
      <c r="J181" s="24">
        <f t="shared" si="14"/>
        <v>101516.16</v>
      </c>
      <c r="K181" s="24">
        <f t="shared" si="15"/>
        <v>123849.72</v>
      </c>
      <c r="L181" s="97"/>
      <c r="M181" s="24">
        <f t="shared" si="16"/>
        <v>0</v>
      </c>
      <c r="N181" s="24">
        <f t="shared" si="17"/>
        <v>0</v>
      </c>
    </row>
    <row r="182" spans="1:14" ht="13.8">
      <c r="A182" s="79" t="s">
        <v>636</v>
      </c>
      <c r="B182" s="79" t="s">
        <v>637</v>
      </c>
      <c r="C182" s="79" t="s">
        <v>28</v>
      </c>
      <c r="D182" s="79" t="s">
        <v>443</v>
      </c>
      <c r="E182" s="215">
        <v>9884.7199999999993</v>
      </c>
      <c r="F182" s="24">
        <f t="shared" si="12"/>
        <v>12059.358399999999</v>
      </c>
      <c r="G182" s="188">
        <v>0</v>
      </c>
      <c r="H182" s="24">
        <v>9884.7199999999993</v>
      </c>
      <c r="I182" s="23">
        <f t="shared" si="13"/>
        <v>12059.36</v>
      </c>
      <c r="J182" s="24">
        <f t="shared" si="14"/>
        <v>118616.63999999998</v>
      </c>
      <c r="K182" s="24">
        <f t="shared" si="15"/>
        <v>144712.32000000001</v>
      </c>
      <c r="L182" s="97"/>
      <c r="M182" s="24">
        <f t="shared" si="16"/>
        <v>0</v>
      </c>
      <c r="N182" s="24">
        <f t="shared" si="17"/>
        <v>0</v>
      </c>
    </row>
    <row r="183" spans="1:14" ht="13.8">
      <c r="A183" s="79" t="s">
        <v>636</v>
      </c>
      <c r="B183" s="79" t="s">
        <v>637</v>
      </c>
      <c r="C183" s="79" t="s">
        <v>28</v>
      </c>
      <c r="D183" s="79" t="s">
        <v>29</v>
      </c>
      <c r="E183" s="215">
        <v>12850.14</v>
      </c>
      <c r="F183" s="24">
        <f t="shared" si="12"/>
        <v>15677.170799999998</v>
      </c>
      <c r="G183" s="188">
        <v>0</v>
      </c>
      <c r="H183" s="24">
        <v>12850.14</v>
      </c>
      <c r="I183" s="23">
        <f t="shared" si="13"/>
        <v>15677.17</v>
      </c>
      <c r="J183" s="24">
        <f t="shared" si="14"/>
        <v>154201.68</v>
      </c>
      <c r="K183" s="24">
        <f t="shared" si="15"/>
        <v>188126.04</v>
      </c>
      <c r="L183" s="97"/>
      <c r="M183" s="24">
        <f t="shared" si="16"/>
        <v>0</v>
      </c>
      <c r="N183" s="24">
        <f t="shared" si="17"/>
        <v>0</v>
      </c>
    </row>
    <row r="184" spans="1:14" ht="27">
      <c r="A184" s="79" t="s">
        <v>638</v>
      </c>
      <c r="B184" s="79" t="s">
        <v>639</v>
      </c>
      <c r="C184" s="79" t="s">
        <v>28</v>
      </c>
      <c r="D184" s="79" t="s">
        <v>443</v>
      </c>
      <c r="E184" s="215">
        <v>8.43</v>
      </c>
      <c r="F184" s="24">
        <f t="shared" si="12"/>
        <v>10.284599999999999</v>
      </c>
      <c r="G184" s="188">
        <v>0</v>
      </c>
      <c r="H184" s="24">
        <v>8.43</v>
      </c>
      <c r="I184" s="23">
        <f t="shared" si="13"/>
        <v>10.28</v>
      </c>
      <c r="J184" s="24">
        <f t="shared" si="14"/>
        <v>101.16</v>
      </c>
      <c r="K184" s="24">
        <f t="shared" si="15"/>
        <v>123.35999999999999</v>
      </c>
      <c r="L184" s="97"/>
      <c r="M184" s="24">
        <f t="shared" si="16"/>
        <v>0</v>
      </c>
      <c r="N184" s="24">
        <f t="shared" si="17"/>
        <v>0</v>
      </c>
    </row>
    <row r="185" spans="1:14" ht="27">
      <c r="A185" s="79" t="s">
        <v>638</v>
      </c>
      <c r="B185" s="79" t="s">
        <v>639</v>
      </c>
      <c r="C185" s="79" t="s">
        <v>28</v>
      </c>
      <c r="D185" s="79" t="s">
        <v>29</v>
      </c>
      <c r="E185" s="215">
        <v>10.96</v>
      </c>
      <c r="F185" s="24">
        <f t="shared" si="12"/>
        <v>13.3712</v>
      </c>
      <c r="G185" s="188">
        <v>0</v>
      </c>
      <c r="H185" s="24">
        <v>10.96</v>
      </c>
      <c r="I185" s="23">
        <f t="shared" si="13"/>
        <v>13.37</v>
      </c>
      <c r="J185" s="24">
        <f t="shared" si="14"/>
        <v>131.52000000000001</v>
      </c>
      <c r="K185" s="24">
        <f t="shared" si="15"/>
        <v>160.44</v>
      </c>
      <c r="L185" s="97"/>
      <c r="M185" s="24">
        <f t="shared" si="16"/>
        <v>0</v>
      </c>
      <c r="N185" s="24">
        <f t="shared" si="17"/>
        <v>0</v>
      </c>
    </row>
    <row r="186" spans="1:14" ht="27">
      <c r="A186" s="79" t="s">
        <v>640</v>
      </c>
      <c r="B186" s="79" t="s">
        <v>641</v>
      </c>
      <c r="C186" s="79" t="s">
        <v>28</v>
      </c>
      <c r="D186" s="79" t="s">
        <v>443</v>
      </c>
      <c r="E186" s="215">
        <v>124</v>
      </c>
      <c r="F186" s="24">
        <f t="shared" si="12"/>
        <v>151.28</v>
      </c>
      <c r="G186" s="188">
        <v>0.18</v>
      </c>
      <c r="H186" s="24">
        <v>101.71</v>
      </c>
      <c r="I186" s="23">
        <f t="shared" si="13"/>
        <v>124.09</v>
      </c>
      <c r="J186" s="24">
        <f t="shared" si="14"/>
        <v>1220.52</v>
      </c>
      <c r="K186" s="24">
        <f t="shared" si="15"/>
        <v>1489.08</v>
      </c>
      <c r="L186" s="97"/>
      <c r="M186" s="24">
        <f t="shared" si="16"/>
        <v>0</v>
      </c>
      <c r="N186" s="24">
        <f t="shared" si="17"/>
        <v>0</v>
      </c>
    </row>
    <row r="187" spans="1:14" ht="27">
      <c r="A187" s="79" t="s">
        <v>642</v>
      </c>
      <c r="B187" s="79" t="s">
        <v>643</v>
      </c>
      <c r="C187" s="79" t="s">
        <v>28</v>
      </c>
      <c r="D187" s="79" t="s">
        <v>29</v>
      </c>
      <c r="E187" s="215">
        <v>0.74</v>
      </c>
      <c r="F187" s="24">
        <f t="shared" si="12"/>
        <v>0.90279999999999994</v>
      </c>
      <c r="G187" s="188">
        <v>0.18</v>
      </c>
      <c r="H187" s="24">
        <v>0.61</v>
      </c>
      <c r="I187" s="23">
        <f t="shared" si="13"/>
        <v>0.74</v>
      </c>
      <c r="J187" s="24">
        <f t="shared" si="14"/>
        <v>7.32</v>
      </c>
      <c r="K187" s="24">
        <f t="shared" si="15"/>
        <v>8.879999999999999</v>
      </c>
      <c r="L187" s="97"/>
      <c r="M187" s="24">
        <f t="shared" si="16"/>
        <v>0</v>
      </c>
      <c r="N187" s="24">
        <f t="shared" si="17"/>
        <v>0</v>
      </c>
    </row>
    <row r="188" spans="1:14" ht="27">
      <c r="A188" s="79" t="s">
        <v>644</v>
      </c>
      <c r="B188" s="79" t="s">
        <v>645</v>
      </c>
      <c r="C188" s="79" t="s">
        <v>28</v>
      </c>
      <c r="D188" s="79" t="s">
        <v>443</v>
      </c>
      <c r="E188" s="215">
        <v>0.87</v>
      </c>
      <c r="F188" s="24">
        <f t="shared" si="12"/>
        <v>1.0613999999999999</v>
      </c>
      <c r="G188" s="188">
        <v>0.18</v>
      </c>
      <c r="H188" s="24">
        <v>0.71</v>
      </c>
      <c r="I188" s="23">
        <f t="shared" si="13"/>
        <v>0.87</v>
      </c>
      <c r="J188" s="24">
        <f t="shared" si="14"/>
        <v>8.52</v>
      </c>
      <c r="K188" s="24">
        <f t="shared" si="15"/>
        <v>10.44</v>
      </c>
      <c r="L188" s="97"/>
      <c r="M188" s="24">
        <f t="shared" si="16"/>
        <v>0</v>
      </c>
      <c r="N188" s="24">
        <f t="shared" si="17"/>
        <v>0</v>
      </c>
    </row>
    <row r="189" spans="1:14" ht="27">
      <c r="A189" s="79" t="s">
        <v>646</v>
      </c>
      <c r="B189" s="79" t="s">
        <v>647</v>
      </c>
      <c r="C189" s="79" t="s">
        <v>28</v>
      </c>
      <c r="D189" s="79" t="s">
        <v>29</v>
      </c>
      <c r="E189" s="215">
        <v>38.770000000000003</v>
      </c>
      <c r="F189" s="24">
        <f t="shared" si="12"/>
        <v>47.299400000000006</v>
      </c>
      <c r="G189" s="188">
        <v>0</v>
      </c>
      <c r="H189" s="24">
        <v>38.770000000000003</v>
      </c>
      <c r="I189" s="23">
        <f t="shared" si="13"/>
        <v>47.3</v>
      </c>
      <c r="J189" s="24">
        <f t="shared" si="14"/>
        <v>465.24</v>
      </c>
      <c r="K189" s="24">
        <f t="shared" si="15"/>
        <v>567.59999999999991</v>
      </c>
      <c r="L189" s="97"/>
      <c r="M189" s="24">
        <f t="shared" si="16"/>
        <v>0</v>
      </c>
      <c r="N189" s="24">
        <f t="shared" si="17"/>
        <v>0</v>
      </c>
    </row>
    <row r="190" spans="1:14" ht="27">
      <c r="A190" s="79" t="s">
        <v>648</v>
      </c>
      <c r="B190" s="79" t="s">
        <v>649</v>
      </c>
      <c r="C190" s="79" t="s">
        <v>28</v>
      </c>
      <c r="D190" s="79" t="s">
        <v>29</v>
      </c>
      <c r="E190" s="215">
        <v>62.6</v>
      </c>
      <c r="F190" s="24">
        <f t="shared" si="12"/>
        <v>76.372</v>
      </c>
      <c r="G190" s="188">
        <v>0</v>
      </c>
      <c r="H190" s="24">
        <v>62.6</v>
      </c>
      <c r="I190" s="23">
        <f t="shared" si="13"/>
        <v>76.37</v>
      </c>
      <c r="J190" s="24">
        <f t="shared" si="14"/>
        <v>751.2</v>
      </c>
      <c r="K190" s="24">
        <f t="shared" si="15"/>
        <v>916.44</v>
      </c>
      <c r="L190" s="97"/>
      <c r="M190" s="24">
        <f t="shared" si="16"/>
        <v>0</v>
      </c>
      <c r="N190" s="24">
        <f t="shared" si="17"/>
        <v>0</v>
      </c>
    </row>
    <row r="191" spans="1:14" ht="27">
      <c r="A191" s="79" t="s">
        <v>650</v>
      </c>
      <c r="B191" s="79" t="s">
        <v>651</v>
      </c>
      <c r="C191" s="79" t="s">
        <v>28</v>
      </c>
      <c r="D191" s="79" t="s">
        <v>29</v>
      </c>
      <c r="E191" s="215">
        <v>62.6</v>
      </c>
      <c r="F191" s="24">
        <f t="shared" si="12"/>
        <v>76.372</v>
      </c>
      <c r="G191" s="188">
        <v>0</v>
      </c>
      <c r="H191" s="24">
        <v>62.6</v>
      </c>
      <c r="I191" s="23">
        <f t="shared" si="13"/>
        <v>76.37</v>
      </c>
      <c r="J191" s="24">
        <f t="shared" si="14"/>
        <v>751.2</v>
      </c>
      <c r="K191" s="24">
        <f t="shared" si="15"/>
        <v>916.44</v>
      </c>
      <c r="L191" s="97"/>
      <c r="M191" s="24">
        <f t="shared" si="16"/>
        <v>0</v>
      </c>
      <c r="N191" s="24">
        <f t="shared" si="17"/>
        <v>0</v>
      </c>
    </row>
    <row r="192" spans="1:14" ht="27">
      <c r="A192" s="79" t="s">
        <v>652</v>
      </c>
      <c r="B192" s="79" t="s">
        <v>653</v>
      </c>
      <c r="C192" s="79" t="s">
        <v>28</v>
      </c>
      <c r="D192" s="79" t="s">
        <v>29</v>
      </c>
      <c r="E192" s="215">
        <v>15.2</v>
      </c>
      <c r="F192" s="24">
        <f t="shared" si="12"/>
        <v>18.544</v>
      </c>
      <c r="G192" s="188">
        <v>0.18</v>
      </c>
      <c r="H192" s="24">
        <v>12.46</v>
      </c>
      <c r="I192" s="23">
        <f t="shared" si="13"/>
        <v>15.2</v>
      </c>
      <c r="J192" s="24">
        <f t="shared" si="14"/>
        <v>149.52000000000001</v>
      </c>
      <c r="K192" s="24">
        <f t="shared" si="15"/>
        <v>182.39999999999998</v>
      </c>
      <c r="L192" s="97"/>
      <c r="M192" s="24">
        <f t="shared" si="16"/>
        <v>0</v>
      </c>
      <c r="N192" s="24">
        <f t="shared" si="17"/>
        <v>0</v>
      </c>
    </row>
    <row r="193" spans="1:14" ht="27">
      <c r="A193" s="79" t="s">
        <v>654</v>
      </c>
      <c r="B193" s="79" t="s">
        <v>655</v>
      </c>
      <c r="C193" s="79" t="s">
        <v>28</v>
      </c>
      <c r="D193" s="79" t="s">
        <v>29</v>
      </c>
      <c r="E193" s="215">
        <v>29.1</v>
      </c>
      <c r="F193" s="24">
        <f t="shared" si="12"/>
        <v>35.502000000000002</v>
      </c>
      <c r="G193" s="188">
        <v>0.18</v>
      </c>
      <c r="H193" s="24">
        <v>23.92</v>
      </c>
      <c r="I193" s="23">
        <f t="shared" si="13"/>
        <v>29.18</v>
      </c>
      <c r="J193" s="24">
        <f t="shared" si="14"/>
        <v>287.04000000000002</v>
      </c>
      <c r="K193" s="24">
        <f t="shared" si="15"/>
        <v>350.15999999999997</v>
      </c>
      <c r="L193" s="97"/>
      <c r="M193" s="24">
        <f t="shared" si="16"/>
        <v>0</v>
      </c>
      <c r="N193" s="24">
        <f t="shared" si="17"/>
        <v>0</v>
      </c>
    </row>
    <row r="194" spans="1:14" ht="27">
      <c r="A194" s="79" t="s">
        <v>656</v>
      </c>
      <c r="B194" s="79" t="s">
        <v>657</v>
      </c>
      <c r="C194" s="79" t="s">
        <v>28</v>
      </c>
      <c r="D194" s="79" t="s">
        <v>29</v>
      </c>
      <c r="E194" s="215">
        <v>32.1</v>
      </c>
      <c r="F194" s="24">
        <f t="shared" si="12"/>
        <v>39.161999999999999</v>
      </c>
      <c r="G194" s="188">
        <v>0.18</v>
      </c>
      <c r="H194" s="24">
        <v>26.41</v>
      </c>
      <c r="I194" s="23">
        <f t="shared" si="13"/>
        <v>32.22</v>
      </c>
      <c r="J194" s="24">
        <f t="shared" si="14"/>
        <v>316.92</v>
      </c>
      <c r="K194" s="24">
        <f t="shared" si="15"/>
        <v>386.64</v>
      </c>
      <c r="L194" s="97"/>
      <c r="M194" s="24">
        <f t="shared" si="16"/>
        <v>0</v>
      </c>
      <c r="N194" s="24">
        <f t="shared" si="17"/>
        <v>0</v>
      </c>
    </row>
    <row r="195" spans="1:14" ht="27">
      <c r="A195" s="79" t="s">
        <v>658</v>
      </c>
      <c r="B195" s="79" t="s">
        <v>659</v>
      </c>
      <c r="C195" s="79" t="s">
        <v>28</v>
      </c>
      <c r="D195" s="79" t="s">
        <v>29</v>
      </c>
      <c r="E195" s="215">
        <v>50.8</v>
      </c>
      <c r="F195" s="24">
        <f t="shared" si="12"/>
        <v>61.975999999999992</v>
      </c>
      <c r="G195" s="188">
        <v>0.18</v>
      </c>
      <c r="H195" s="24">
        <v>41.66</v>
      </c>
      <c r="I195" s="23">
        <f t="shared" si="13"/>
        <v>50.83</v>
      </c>
      <c r="J195" s="24">
        <f t="shared" si="14"/>
        <v>499.91999999999996</v>
      </c>
      <c r="K195" s="24">
        <f t="shared" si="15"/>
        <v>609.96</v>
      </c>
      <c r="L195" s="97"/>
      <c r="M195" s="24">
        <f t="shared" si="16"/>
        <v>0</v>
      </c>
      <c r="N195" s="24">
        <f t="shared" si="17"/>
        <v>0</v>
      </c>
    </row>
    <row r="196" spans="1:14" ht="27">
      <c r="A196" s="79" t="s">
        <v>660</v>
      </c>
      <c r="B196" s="79" t="s">
        <v>661</v>
      </c>
      <c r="C196" s="79" t="s">
        <v>28</v>
      </c>
      <c r="D196" s="79" t="s">
        <v>29</v>
      </c>
      <c r="E196" s="215">
        <v>48.7</v>
      </c>
      <c r="F196" s="24">
        <f t="shared" si="12"/>
        <v>59.414000000000001</v>
      </c>
      <c r="G196" s="188">
        <v>0.18</v>
      </c>
      <c r="H196" s="24">
        <v>39.93</v>
      </c>
      <c r="I196" s="23">
        <f t="shared" si="13"/>
        <v>48.71</v>
      </c>
      <c r="J196" s="24">
        <f t="shared" si="14"/>
        <v>479.15999999999997</v>
      </c>
      <c r="K196" s="24">
        <f t="shared" si="15"/>
        <v>584.52</v>
      </c>
      <c r="L196" s="97"/>
      <c r="M196" s="24">
        <f t="shared" si="16"/>
        <v>0</v>
      </c>
      <c r="N196" s="24">
        <f t="shared" si="17"/>
        <v>0</v>
      </c>
    </row>
    <row r="197" spans="1:14" ht="27">
      <c r="A197" s="79" t="s">
        <v>662</v>
      </c>
      <c r="B197" s="79" t="s">
        <v>663</v>
      </c>
      <c r="C197" s="79" t="s">
        <v>28</v>
      </c>
      <c r="D197" s="79" t="s">
        <v>29</v>
      </c>
      <c r="E197" s="215">
        <v>25</v>
      </c>
      <c r="F197" s="24">
        <f t="shared" si="12"/>
        <v>30.5</v>
      </c>
      <c r="G197" s="188">
        <v>0.18</v>
      </c>
      <c r="H197" s="24">
        <v>20.62</v>
      </c>
      <c r="I197" s="23">
        <f t="shared" si="13"/>
        <v>25.16</v>
      </c>
      <c r="J197" s="24">
        <f t="shared" si="14"/>
        <v>247.44</v>
      </c>
      <c r="K197" s="24">
        <f t="shared" si="15"/>
        <v>301.92</v>
      </c>
      <c r="L197" s="97"/>
      <c r="M197" s="24">
        <f t="shared" si="16"/>
        <v>0</v>
      </c>
      <c r="N197" s="24">
        <f t="shared" si="17"/>
        <v>0</v>
      </c>
    </row>
    <row r="198" spans="1:14" ht="27">
      <c r="A198" s="79" t="s">
        <v>664</v>
      </c>
      <c r="B198" s="79" t="s">
        <v>665</v>
      </c>
      <c r="C198" s="79" t="s">
        <v>28</v>
      </c>
      <c r="D198" s="79" t="s">
        <v>29</v>
      </c>
      <c r="E198" s="215">
        <v>22.3</v>
      </c>
      <c r="F198" s="24">
        <f t="shared" si="12"/>
        <v>27.206</v>
      </c>
      <c r="G198" s="188">
        <v>0.18</v>
      </c>
      <c r="H198" s="24">
        <v>18.3</v>
      </c>
      <c r="I198" s="23">
        <f t="shared" si="13"/>
        <v>22.33</v>
      </c>
      <c r="J198" s="24">
        <f t="shared" si="14"/>
        <v>219.60000000000002</v>
      </c>
      <c r="K198" s="24">
        <f t="shared" si="15"/>
        <v>267.95999999999998</v>
      </c>
      <c r="L198" s="97"/>
      <c r="M198" s="24">
        <f t="shared" si="16"/>
        <v>0</v>
      </c>
      <c r="N198" s="24">
        <f t="shared" si="17"/>
        <v>0</v>
      </c>
    </row>
    <row r="199" spans="1:14" ht="27">
      <c r="A199" s="79" t="s">
        <v>666</v>
      </c>
      <c r="B199" s="79" t="s">
        <v>667</v>
      </c>
      <c r="C199" s="79" t="s">
        <v>28</v>
      </c>
      <c r="D199" s="79" t="s">
        <v>29</v>
      </c>
      <c r="E199" s="215">
        <v>3.4</v>
      </c>
      <c r="F199" s="24">
        <f t="shared" si="12"/>
        <v>4.1479999999999997</v>
      </c>
      <c r="G199" s="188">
        <v>0.18</v>
      </c>
      <c r="H199" s="24">
        <v>2.79</v>
      </c>
      <c r="I199" s="23">
        <f t="shared" si="13"/>
        <v>3.4</v>
      </c>
      <c r="J199" s="24">
        <f t="shared" si="14"/>
        <v>33.480000000000004</v>
      </c>
      <c r="K199" s="24">
        <f t="shared" si="15"/>
        <v>40.799999999999997</v>
      </c>
      <c r="L199" s="97"/>
      <c r="M199" s="24">
        <f t="shared" si="16"/>
        <v>0</v>
      </c>
      <c r="N199" s="24">
        <f t="shared" si="17"/>
        <v>0</v>
      </c>
    </row>
    <row r="200" spans="1:14" ht="13.8">
      <c r="A200" s="79" t="s">
        <v>668</v>
      </c>
      <c r="B200" s="79" t="s">
        <v>669</v>
      </c>
      <c r="C200" s="79" t="s">
        <v>28</v>
      </c>
      <c r="D200" s="79" t="s">
        <v>29</v>
      </c>
      <c r="E200" s="215">
        <v>4.9000000000000004</v>
      </c>
      <c r="F200" s="24">
        <f t="shared" si="12"/>
        <v>5.9780000000000006</v>
      </c>
      <c r="G200" s="188">
        <v>0.18</v>
      </c>
      <c r="H200" s="24">
        <v>4.0199999999999996</v>
      </c>
      <c r="I200" s="23">
        <f t="shared" si="13"/>
        <v>4.9000000000000004</v>
      </c>
      <c r="J200" s="24">
        <f t="shared" si="14"/>
        <v>48.239999999999995</v>
      </c>
      <c r="K200" s="24">
        <f t="shared" si="15"/>
        <v>58.800000000000004</v>
      </c>
      <c r="L200" s="97"/>
      <c r="M200" s="24">
        <f t="shared" si="16"/>
        <v>0</v>
      </c>
      <c r="N200" s="24">
        <f t="shared" si="17"/>
        <v>0</v>
      </c>
    </row>
    <row r="201" spans="1:14" ht="13.8">
      <c r="A201" s="79" t="s">
        <v>670</v>
      </c>
      <c r="B201" s="79" t="s">
        <v>671</v>
      </c>
      <c r="C201" s="79" t="s">
        <v>28</v>
      </c>
      <c r="D201" s="79" t="s">
        <v>29</v>
      </c>
      <c r="E201" s="215">
        <v>15.3</v>
      </c>
      <c r="F201" s="24">
        <f t="shared" si="12"/>
        <v>18.666</v>
      </c>
      <c r="G201" s="188">
        <v>0.18</v>
      </c>
      <c r="H201" s="24">
        <v>12.55</v>
      </c>
      <c r="I201" s="23">
        <f t="shared" si="13"/>
        <v>15.31</v>
      </c>
      <c r="J201" s="24">
        <f t="shared" si="14"/>
        <v>150.60000000000002</v>
      </c>
      <c r="K201" s="24">
        <f t="shared" si="15"/>
        <v>183.72</v>
      </c>
      <c r="L201" s="97"/>
      <c r="M201" s="24">
        <f t="shared" si="16"/>
        <v>0</v>
      </c>
      <c r="N201" s="24">
        <f t="shared" si="17"/>
        <v>0</v>
      </c>
    </row>
    <row r="202" spans="1:14" ht="13.8">
      <c r="A202" s="79" t="s">
        <v>672</v>
      </c>
      <c r="B202" s="79" t="s">
        <v>673</v>
      </c>
      <c r="C202" s="79" t="s">
        <v>28</v>
      </c>
      <c r="D202" s="79" t="s">
        <v>29</v>
      </c>
      <c r="E202" s="215">
        <v>7.8</v>
      </c>
      <c r="F202" s="24">
        <f t="shared" si="12"/>
        <v>9.516</v>
      </c>
      <c r="G202" s="188">
        <v>0.18</v>
      </c>
      <c r="H202" s="24">
        <v>6.4</v>
      </c>
      <c r="I202" s="23">
        <f t="shared" si="13"/>
        <v>7.81</v>
      </c>
      <c r="J202" s="24">
        <f t="shared" si="14"/>
        <v>76.800000000000011</v>
      </c>
      <c r="K202" s="24">
        <f t="shared" si="15"/>
        <v>93.72</v>
      </c>
      <c r="L202" s="97"/>
      <c r="M202" s="24">
        <f t="shared" si="16"/>
        <v>0</v>
      </c>
      <c r="N202" s="24">
        <f t="shared" si="17"/>
        <v>0</v>
      </c>
    </row>
    <row r="203" spans="1:14" ht="13.8">
      <c r="A203" s="79" t="s">
        <v>674</v>
      </c>
      <c r="B203" s="79" t="s">
        <v>675</v>
      </c>
      <c r="C203" s="79" t="s">
        <v>28</v>
      </c>
      <c r="D203" s="79" t="s">
        <v>29</v>
      </c>
      <c r="E203" s="215">
        <v>2413.1999999999998</v>
      </c>
      <c r="F203" s="24">
        <f t="shared" si="12"/>
        <v>2944.1039999999998</v>
      </c>
      <c r="G203" s="188">
        <v>0.18</v>
      </c>
      <c r="H203" s="24">
        <v>1985.13</v>
      </c>
      <c r="I203" s="23">
        <f t="shared" si="13"/>
        <v>2421.86</v>
      </c>
      <c r="J203" s="24">
        <f t="shared" si="14"/>
        <v>23821.56</v>
      </c>
      <c r="K203" s="24">
        <f t="shared" si="15"/>
        <v>29062.32</v>
      </c>
      <c r="L203" s="97"/>
      <c r="M203" s="24">
        <f t="shared" si="16"/>
        <v>0</v>
      </c>
      <c r="N203" s="24">
        <f t="shared" si="17"/>
        <v>0</v>
      </c>
    </row>
    <row r="204" spans="1:14" ht="13.8">
      <c r="A204" s="79" t="s">
        <v>676</v>
      </c>
      <c r="B204" s="79" t="s">
        <v>677</v>
      </c>
      <c r="C204" s="79" t="s">
        <v>28</v>
      </c>
      <c r="D204" s="79" t="s">
        <v>29</v>
      </c>
      <c r="E204" s="215">
        <v>4831.1000000000004</v>
      </c>
      <c r="F204" s="24">
        <f t="shared" si="12"/>
        <v>5893.942</v>
      </c>
      <c r="G204" s="188">
        <v>0.18</v>
      </c>
      <c r="H204" s="24">
        <v>3974.25</v>
      </c>
      <c r="I204" s="23">
        <f t="shared" si="13"/>
        <v>4848.59</v>
      </c>
      <c r="J204" s="24">
        <f t="shared" si="14"/>
        <v>47691</v>
      </c>
      <c r="K204" s="24">
        <f t="shared" si="15"/>
        <v>58183.08</v>
      </c>
      <c r="L204" s="97"/>
      <c r="M204" s="24">
        <f t="shared" si="16"/>
        <v>0</v>
      </c>
      <c r="N204" s="24">
        <f t="shared" si="17"/>
        <v>0</v>
      </c>
    </row>
    <row r="205" spans="1:14" ht="13.8">
      <c r="A205" s="79" t="s">
        <v>678</v>
      </c>
      <c r="B205" s="79" t="s">
        <v>679</v>
      </c>
      <c r="C205" s="79" t="s">
        <v>28</v>
      </c>
      <c r="D205" s="79" t="s">
        <v>29</v>
      </c>
      <c r="E205" s="215">
        <v>9667.1</v>
      </c>
      <c r="F205" s="24">
        <f t="shared" si="12"/>
        <v>11793.862000000001</v>
      </c>
      <c r="G205" s="188">
        <v>0.18</v>
      </c>
      <c r="H205" s="24">
        <v>7952.48</v>
      </c>
      <c r="I205" s="23">
        <f t="shared" si="13"/>
        <v>9702.0300000000007</v>
      </c>
      <c r="J205" s="24">
        <f t="shared" si="14"/>
        <v>95429.759999999995</v>
      </c>
      <c r="K205" s="24">
        <f t="shared" si="15"/>
        <v>116424.36000000002</v>
      </c>
      <c r="L205" s="97"/>
      <c r="M205" s="24">
        <f t="shared" si="16"/>
        <v>0</v>
      </c>
      <c r="N205" s="24">
        <f t="shared" si="17"/>
        <v>0</v>
      </c>
    </row>
    <row r="206" spans="1:14" ht="13.8">
      <c r="A206" s="79" t="s">
        <v>680</v>
      </c>
      <c r="B206" s="79" t="s">
        <v>681</v>
      </c>
      <c r="C206" s="79" t="s">
        <v>28</v>
      </c>
      <c r="D206" s="79" t="s">
        <v>29</v>
      </c>
      <c r="E206" s="215">
        <v>41.19</v>
      </c>
      <c r="F206" s="24">
        <f t="shared" si="12"/>
        <v>50.251799999999996</v>
      </c>
      <c r="G206" s="188">
        <v>0</v>
      </c>
      <c r="H206" s="24">
        <v>41.19</v>
      </c>
      <c r="I206" s="23">
        <f t="shared" si="13"/>
        <v>50.25</v>
      </c>
      <c r="J206" s="24">
        <f t="shared" si="14"/>
        <v>494.28</v>
      </c>
      <c r="K206" s="24">
        <f t="shared" si="15"/>
        <v>603</v>
      </c>
      <c r="L206" s="97"/>
      <c r="M206" s="24">
        <f t="shared" si="16"/>
        <v>0</v>
      </c>
      <c r="N206" s="24">
        <f t="shared" si="17"/>
        <v>0</v>
      </c>
    </row>
    <row r="207" spans="1:14" ht="13.8">
      <c r="A207" s="79" t="s">
        <v>680</v>
      </c>
      <c r="B207" s="79" t="s">
        <v>681</v>
      </c>
      <c r="C207" s="79" t="s">
        <v>28</v>
      </c>
      <c r="D207" s="79" t="s">
        <v>29</v>
      </c>
      <c r="E207" s="215">
        <v>53.54</v>
      </c>
      <c r="F207" s="24">
        <f t="shared" si="12"/>
        <v>65.318799999999996</v>
      </c>
      <c r="G207" s="188">
        <v>0</v>
      </c>
      <c r="H207" s="24">
        <v>53.54</v>
      </c>
      <c r="I207" s="23">
        <f t="shared" si="13"/>
        <v>65.319999999999993</v>
      </c>
      <c r="J207" s="24">
        <f t="shared" si="14"/>
        <v>642.48</v>
      </c>
      <c r="K207" s="24">
        <f t="shared" si="15"/>
        <v>783.83999999999992</v>
      </c>
      <c r="L207" s="97"/>
      <c r="M207" s="24">
        <f t="shared" si="16"/>
        <v>0</v>
      </c>
      <c r="N207" s="24">
        <f t="shared" si="17"/>
        <v>0</v>
      </c>
    </row>
    <row r="208" spans="1:14" ht="13.8">
      <c r="A208" s="79" t="s">
        <v>682</v>
      </c>
      <c r="B208" s="79" t="s">
        <v>683</v>
      </c>
      <c r="C208" s="79" t="s">
        <v>28</v>
      </c>
      <c r="D208" s="79" t="s">
        <v>29</v>
      </c>
      <c r="E208" s="215">
        <v>604.5</v>
      </c>
      <c r="F208" s="24">
        <f t="shared" si="12"/>
        <v>737.49</v>
      </c>
      <c r="G208" s="188">
        <v>0.18</v>
      </c>
      <c r="H208" s="24">
        <v>497.28</v>
      </c>
      <c r="I208" s="23">
        <f t="shared" si="13"/>
        <v>606.67999999999995</v>
      </c>
      <c r="J208" s="24">
        <f t="shared" si="14"/>
        <v>5967.36</v>
      </c>
      <c r="K208" s="24">
        <f t="shared" si="15"/>
        <v>7280.16</v>
      </c>
      <c r="L208" s="97"/>
      <c r="M208" s="24">
        <f t="shared" si="16"/>
        <v>0</v>
      </c>
      <c r="N208" s="24">
        <f t="shared" si="17"/>
        <v>0</v>
      </c>
    </row>
    <row r="209" spans="1:14" ht="13.8">
      <c r="A209" s="79" t="s">
        <v>684</v>
      </c>
      <c r="B209" s="79" t="s">
        <v>685</v>
      </c>
      <c r="C209" s="79" t="s">
        <v>28</v>
      </c>
      <c r="D209" s="79" t="s">
        <v>29</v>
      </c>
      <c r="E209" s="215">
        <v>1204.2</v>
      </c>
      <c r="F209" s="24">
        <f t="shared" si="12"/>
        <v>1469.124</v>
      </c>
      <c r="G209" s="188">
        <v>0.18</v>
      </c>
      <c r="H209" s="24">
        <v>990.58</v>
      </c>
      <c r="I209" s="23">
        <f t="shared" si="13"/>
        <v>1208.51</v>
      </c>
      <c r="J209" s="24">
        <f t="shared" si="14"/>
        <v>11886.960000000001</v>
      </c>
      <c r="K209" s="24">
        <f t="shared" si="15"/>
        <v>14502.119999999999</v>
      </c>
      <c r="L209" s="97"/>
      <c r="M209" s="24">
        <f t="shared" si="16"/>
        <v>0</v>
      </c>
      <c r="N209" s="24">
        <f t="shared" si="17"/>
        <v>0</v>
      </c>
    </row>
    <row r="210" spans="1:14" ht="13.8">
      <c r="A210" s="79" t="s">
        <v>686</v>
      </c>
      <c r="B210" s="79" t="s">
        <v>687</v>
      </c>
      <c r="C210" s="79" t="s">
        <v>28</v>
      </c>
      <c r="D210" s="79" t="s">
        <v>29</v>
      </c>
      <c r="E210" s="215">
        <v>61.78</v>
      </c>
      <c r="F210" s="24">
        <f t="shared" si="12"/>
        <v>75.371600000000001</v>
      </c>
      <c r="G210" s="188">
        <v>0</v>
      </c>
      <c r="H210" s="24">
        <v>61.78</v>
      </c>
      <c r="I210" s="23">
        <f t="shared" si="13"/>
        <v>75.37</v>
      </c>
      <c r="J210" s="24">
        <f t="shared" si="14"/>
        <v>741.36</v>
      </c>
      <c r="K210" s="24">
        <f t="shared" si="15"/>
        <v>904.44</v>
      </c>
      <c r="L210" s="97"/>
      <c r="M210" s="24">
        <f t="shared" si="16"/>
        <v>0</v>
      </c>
      <c r="N210" s="24">
        <f t="shared" si="17"/>
        <v>0</v>
      </c>
    </row>
    <row r="211" spans="1:14" ht="13.8">
      <c r="A211" s="79" t="s">
        <v>686</v>
      </c>
      <c r="B211" s="79" t="s">
        <v>687</v>
      </c>
      <c r="C211" s="79" t="s">
        <v>28</v>
      </c>
      <c r="D211" s="79" t="s">
        <v>29</v>
      </c>
      <c r="E211" s="215">
        <v>80.319999999999993</v>
      </c>
      <c r="F211" s="24">
        <f t="shared" si="12"/>
        <v>97.990399999999994</v>
      </c>
      <c r="G211" s="188">
        <v>0</v>
      </c>
      <c r="H211" s="24">
        <v>80.319999999999993</v>
      </c>
      <c r="I211" s="23">
        <f t="shared" si="13"/>
        <v>97.99</v>
      </c>
      <c r="J211" s="24">
        <f t="shared" si="14"/>
        <v>963.83999999999992</v>
      </c>
      <c r="K211" s="24">
        <f t="shared" si="15"/>
        <v>1175.8799999999999</v>
      </c>
      <c r="L211" s="97"/>
      <c r="M211" s="24">
        <f t="shared" si="16"/>
        <v>0</v>
      </c>
      <c r="N211" s="24">
        <f t="shared" si="17"/>
        <v>0</v>
      </c>
    </row>
    <row r="212" spans="1:14" ht="13.8">
      <c r="A212" s="79" t="s">
        <v>688</v>
      </c>
      <c r="B212" s="79" t="s">
        <v>689</v>
      </c>
      <c r="C212" s="79" t="s">
        <v>28</v>
      </c>
      <c r="D212" s="79" t="s">
        <v>29</v>
      </c>
      <c r="E212" s="215">
        <v>148.27000000000001</v>
      </c>
      <c r="F212" s="24">
        <f t="shared" si="12"/>
        <v>180.88939999999999</v>
      </c>
      <c r="G212" s="188">
        <v>0</v>
      </c>
      <c r="H212" s="24">
        <v>148.27000000000001</v>
      </c>
      <c r="I212" s="23">
        <f t="shared" si="13"/>
        <v>180.89</v>
      </c>
      <c r="J212" s="24">
        <f t="shared" si="14"/>
        <v>1779.2400000000002</v>
      </c>
      <c r="K212" s="24">
        <f t="shared" si="15"/>
        <v>2170.6799999999998</v>
      </c>
      <c r="L212" s="97"/>
      <c r="M212" s="24">
        <f t="shared" si="16"/>
        <v>0</v>
      </c>
      <c r="N212" s="24">
        <f t="shared" si="17"/>
        <v>0</v>
      </c>
    </row>
    <row r="213" spans="1:14" ht="13.8">
      <c r="A213" s="79" t="s">
        <v>688</v>
      </c>
      <c r="B213" s="79" t="s">
        <v>689</v>
      </c>
      <c r="C213" s="79" t="s">
        <v>28</v>
      </c>
      <c r="D213" s="79" t="s">
        <v>29</v>
      </c>
      <c r="E213" s="215">
        <v>192.75</v>
      </c>
      <c r="F213" s="24">
        <f t="shared" si="12"/>
        <v>235.155</v>
      </c>
      <c r="G213" s="188">
        <v>0</v>
      </c>
      <c r="H213" s="24">
        <v>192.75</v>
      </c>
      <c r="I213" s="23">
        <f t="shared" si="13"/>
        <v>235.16</v>
      </c>
      <c r="J213" s="24">
        <f t="shared" si="14"/>
        <v>2313</v>
      </c>
      <c r="K213" s="24">
        <f t="shared" si="15"/>
        <v>2821.92</v>
      </c>
      <c r="L213" s="97"/>
      <c r="M213" s="24">
        <f t="shared" si="16"/>
        <v>0</v>
      </c>
      <c r="N213" s="24">
        <f t="shared" si="17"/>
        <v>0</v>
      </c>
    </row>
    <row r="214" spans="1:14" ht="13.8">
      <c r="A214" s="79" t="s">
        <v>690</v>
      </c>
      <c r="B214" s="79" t="s">
        <v>691</v>
      </c>
      <c r="C214" s="79" t="s">
        <v>28</v>
      </c>
      <c r="D214" s="79" t="s">
        <v>29</v>
      </c>
      <c r="E214" s="215">
        <v>7.8</v>
      </c>
      <c r="F214" s="24">
        <f t="shared" si="12"/>
        <v>9.516</v>
      </c>
      <c r="G214" s="188">
        <v>0.18</v>
      </c>
      <c r="H214" s="24">
        <v>6.4</v>
      </c>
      <c r="I214" s="23">
        <f t="shared" si="13"/>
        <v>7.81</v>
      </c>
      <c r="J214" s="24">
        <f t="shared" si="14"/>
        <v>76.800000000000011</v>
      </c>
      <c r="K214" s="24">
        <f t="shared" si="15"/>
        <v>93.72</v>
      </c>
      <c r="L214" s="97"/>
      <c r="M214" s="24">
        <f t="shared" si="16"/>
        <v>0</v>
      </c>
      <c r="N214" s="24">
        <f t="shared" si="17"/>
        <v>0</v>
      </c>
    </row>
    <row r="215" spans="1:14" ht="27">
      <c r="A215" s="79" t="s">
        <v>692</v>
      </c>
      <c r="B215" s="79" t="s">
        <v>693</v>
      </c>
      <c r="C215" s="79" t="s">
        <v>28</v>
      </c>
      <c r="D215" s="79" t="s">
        <v>443</v>
      </c>
      <c r="E215" s="215">
        <v>3.9</v>
      </c>
      <c r="F215" s="24">
        <f t="shared" si="12"/>
        <v>4.758</v>
      </c>
      <c r="G215" s="188">
        <v>0.18</v>
      </c>
      <c r="H215" s="24">
        <v>3.2</v>
      </c>
      <c r="I215" s="23">
        <f t="shared" si="13"/>
        <v>3.9</v>
      </c>
      <c r="J215" s="24">
        <f t="shared" si="14"/>
        <v>38.400000000000006</v>
      </c>
      <c r="K215" s="24">
        <f t="shared" si="15"/>
        <v>46.8</v>
      </c>
      <c r="L215" s="97"/>
      <c r="M215" s="24">
        <f t="shared" si="16"/>
        <v>0</v>
      </c>
      <c r="N215" s="24">
        <f t="shared" si="17"/>
        <v>0</v>
      </c>
    </row>
    <row r="216" spans="1:14" ht="13.8">
      <c r="A216" s="79" t="s">
        <v>694</v>
      </c>
      <c r="B216" s="79" t="s">
        <v>695</v>
      </c>
      <c r="C216" s="79" t="s">
        <v>28</v>
      </c>
      <c r="D216" s="79" t="s">
        <v>29</v>
      </c>
      <c r="E216" s="215">
        <v>4.9000000000000004</v>
      </c>
      <c r="F216" s="24">
        <f t="shared" si="12"/>
        <v>5.9780000000000006</v>
      </c>
      <c r="G216" s="188">
        <v>0.18</v>
      </c>
      <c r="H216" s="24">
        <v>4.0199999999999996</v>
      </c>
      <c r="I216" s="23">
        <f t="shared" si="13"/>
        <v>4.9000000000000004</v>
      </c>
      <c r="J216" s="24">
        <f t="shared" si="14"/>
        <v>48.239999999999995</v>
      </c>
      <c r="K216" s="24">
        <f t="shared" si="15"/>
        <v>58.800000000000004</v>
      </c>
      <c r="L216" s="97"/>
      <c r="M216" s="24">
        <f t="shared" si="16"/>
        <v>0</v>
      </c>
      <c r="N216" s="24">
        <f t="shared" si="17"/>
        <v>0</v>
      </c>
    </row>
    <row r="217" spans="1:14" ht="13.8">
      <c r="A217" s="79" t="s">
        <v>696</v>
      </c>
      <c r="B217" s="79" t="s">
        <v>697</v>
      </c>
      <c r="C217" s="79" t="s">
        <v>28</v>
      </c>
      <c r="D217" s="79" t="s">
        <v>29</v>
      </c>
      <c r="E217" s="215">
        <v>5.4</v>
      </c>
      <c r="F217" s="24">
        <f t="shared" si="12"/>
        <v>6.5880000000000001</v>
      </c>
      <c r="G217" s="188">
        <v>0.18</v>
      </c>
      <c r="H217" s="24">
        <v>4.43</v>
      </c>
      <c r="I217" s="23">
        <f t="shared" si="13"/>
        <v>5.4</v>
      </c>
      <c r="J217" s="24">
        <f t="shared" si="14"/>
        <v>53.16</v>
      </c>
      <c r="K217" s="24">
        <f t="shared" si="15"/>
        <v>64.800000000000011</v>
      </c>
      <c r="L217" s="97"/>
      <c r="M217" s="24">
        <f t="shared" si="16"/>
        <v>0</v>
      </c>
      <c r="N217" s="24">
        <f t="shared" si="17"/>
        <v>0</v>
      </c>
    </row>
    <row r="218" spans="1:14" ht="13.8">
      <c r="A218" s="79" t="s">
        <v>698</v>
      </c>
      <c r="B218" s="79" t="s">
        <v>699</v>
      </c>
      <c r="C218" s="79" t="s">
        <v>28</v>
      </c>
      <c r="D218" s="79" t="s">
        <v>29</v>
      </c>
      <c r="E218" s="215">
        <v>2.2000000000000002</v>
      </c>
      <c r="F218" s="24">
        <f t="shared" si="12"/>
        <v>2.6840000000000002</v>
      </c>
      <c r="G218" s="188">
        <v>0.18</v>
      </c>
      <c r="H218" s="24">
        <v>1.8</v>
      </c>
      <c r="I218" s="23">
        <f t="shared" si="13"/>
        <v>2.2000000000000002</v>
      </c>
      <c r="J218" s="24">
        <f t="shared" si="14"/>
        <v>21.6</v>
      </c>
      <c r="K218" s="24">
        <f t="shared" si="15"/>
        <v>26.400000000000002</v>
      </c>
      <c r="L218" s="97"/>
      <c r="M218" s="24">
        <f t="shared" si="16"/>
        <v>0</v>
      </c>
      <c r="N218" s="24">
        <f t="shared" si="17"/>
        <v>0</v>
      </c>
    </row>
    <row r="219" spans="1:14" ht="27">
      <c r="A219" s="79" t="s">
        <v>700</v>
      </c>
      <c r="B219" s="79" t="s">
        <v>1776</v>
      </c>
      <c r="C219" s="79" t="s">
        <v>28</v>
      </c>
      <c r="D219" s="79" t="s">
        <v>443</v>
      </c>
      <c r="E219" s="215">
        <v>205.93</v>
      </c>
      <c r="F219" s="24">
        <f t="shared" si="12"/>
        <v>251.2346</v>
      </c>
      <c r="G219" s="188">
        <v>0</v>
      </c>
      <c r="H219" s="24">
        <v>205.93</v>
      </c>
      <c r="I219" s="23">
        <f t="shared" si="13"/>
        <v>251.23</v>
      </c>
      <c r="J219" s="24">
        <f t="shared" si="14"/>
        <v>2471.16</v>
      </c>
      <c r="K219" s="24">
        <f t="shared" si="15"/>
        <v>3014.7599999999998</v>
      </c>
      <c r="L219" s="97"/>
      <c r="M219" s="24">
        <f t="shared" si="16"/>
        <v>0</v>
      </c>
      <c r="N219" s="24">
        <f t="shared" si="17"/>
        <v>0</v>
      </c>
    </row>
    <row r="220" spans="1:14" ht="13.8">
      <c r="A220" s="79" t="s">
        <v>701</v>
      </c>
      <c r="B220" s="79" t="s">
        <v>702</v>
      </c>
      <c r="C220" s="79" t="s">
        <v>28</v>
      </c>
      <c r="D220" s="79" t="s">
        <v>29</v>
      </c>
      <c r="E220" s="215">
        <v>617.79</v>
      </c>
      <c r="F220" s="24">
        <f t="shared" si="12"/>
        <v>753.70379999999989</v>
      </c>
      <c r="G220" s="188">
        <v>0</v>
      </c>
      <c r="H220" s="24">
        <v>617.79</v>
      </c>
      <c r="I220" s="23">
        <f t="shared" si="13"/>
        <v>753.7</v>
      </c>
      <c r="J220" s="24">
        <f t="shared" si="14"/>
        <v>7413.48</v>
      </c>
      <c r="K220" s="24">
        <f t="shared" si="15"/>
        <v>9044.4000000000015</v>
      </c>
      <c r="L220" s="97"/>
      <c r="M220" s="24">
        <f t="shared" si="16"/>
        <v>0</v>
      </c>
      <c r="N220" s="24">
        <f t="shared" si="17"/>
        <v>0</v>
      </c>
    </row>
    <row r="221" spans="1:14" ht="13.8">
      <c r="A221" s="79" t="s">
        <v>703</v>
      </c>
      <c r="B221" s="79" t="s">
        <v>704</v>
      </c>
      <c r="C221" s="79" t="s">
        <v>28</v>
      </c>
      <c r="D221" s="79" t="s">
        <v>443</v>
      </c>
      <c r="E221" s="215">
        <v>1235.5899999999999</v>
      </c>
      <c r="F221" s="24">
        <f t="shared" si="12"/>
        <v>1507.4197999999999</v>
      </c>
      <c r="G221" s="188">
        <v>0</v>
      </c>
      <c r="H221" s="24">
        <v>1235.5899999999999</v>
      </c>
      <c r="I221" s="23">
        <f t="shared" si="13"/>
        <v>1507.42</v>
      </c>
      <c r="J221" s="24">
        <f t="shared" si="14"/>
        <v>14827.079999999998</v>
      </c>
      <c r="K221" s="24">
        <f t="shared" si="15"/>
        <v>18089.04</v>
      </c>
      <c r="L221" s="97"/>
      <c r="M221" s="24">
        <f t="shared" si="16"/>
        <v>0</v>
      </c>
      <c r="N221" s="24">
        <f t="shared" si="17"/>
        <v>0</v>
      </c>
    </row>
    <row r="222" spans="1:14" ht="27">
      <c r="A222" s="79" t="s">
        <v>1777</v>
      </c>
      <c r="B222" s="79" t="s">
        <v>1778</v>
      </c>
      <c r="C222" s="79" t="s">
        <v>28</v>
      </c>
      <c r="D222" s="79" t="s">
        <v>29</v>
      </c>
      <c r="E222" s="215">
        <v>494.23</v>
      </c>
      <c r="F222" s="24">
        <f t="shared" si="12"/>
        <v>602.9606</v>
      </c>
      <c r="G222" s="188">
        <v>0</v>
      </c>
      <c r="H222" s="24">
        <v>494.23</v>
      </c>
      <c r="I222" s="23">
        <f t="shared" si="13"/>
        <v>602.96</v>
      </c>
      <c r="J222" s="24">
        <f t="shared" si="14"/>
        <v>5930.76</v>
      </c>
      <c r="K222" s="24">
        <f t="shared" si="15"/>
        <v>7235.52</v>
      </c>
      <c r="L222" s="97"/>
      <c r="M222" s="24">
        <f t="shared" si="16"/>
        <v>0</v>
      </c>
      <c r="N222" s="24">
        <f t="shared" si="17"/>
        <v>0</v>
      </c>
    </row>
    <row r="223" spans="1:14" ht="13.8">
      <c r="A223" s="79" t="s">
        <v>705</v>
      </c>
      <c r="B223" s="79" t="s">
        <v>706</v>
      </c>
      <c r="C223" s="79" t="s">
        <v>28</v>
      </c>
      <c r="D223" s="79" t="s">
        <v>29</v>
      </c>
      <c r="E223" s="215">
        <v>3</v>
      </c>
      <c r="F223" s="24">
        <f t="shared" si="12"/>
        <v>3.66</v>
      </c>
      <c r="G223" s="188">
        <v>0.18</v>
      </c>
      <c r="H223" s="24">
        <v>2.46</v>
      </c>
      <c r="I223" s="23">
        <f t="shared" si="13"/>
        <v>3</v>
      </c>
      <c r="J223" s="24">
        <f t="shared" si="14"/>
        <v>29.52</v>
      </c>
      <c r="K223" s="24">
        <f t="shared" ref="K223:K285" si="18">IF(C223="1 Month(s)", I223*12, I223)</f>
        <v>36</v>
      </c>
      <c r="L223" s="97"/>
      <c r="M223" s="24">
        <f t="shared" si="16"/>
        <v>0</v>
      </c>
      <c r="N223" s="24">
        <f t="shared" si="17"/>
        <v>0</v>
      </c>
    </row>
    <row r="224" spans="1:14" ht="27">
      <c r="A224" s="79" t="s">
        <v>1779</v>
      </c>
      <c r="B224" s="79" t="s">
        <v>1780</v>
      </c>
      <c r="C224" s="79" t="s">
        <v>28</v>
      </c>
      <c r="D224" s="79" t="s">
        <v>29</v>
      </c>
      <c r="E224" s="215">
        <v>1235.5899999999999</v>
      </c>
      <c r="F224" s="24">
        <f t="shared" ref="F224:F286" si="19">E224*1.22</f>
        <v>1507.4197999999999</v>
      </c>
      <c r="G224" s="188">
        <v>0</v>
      </c>
      <c r="H224" s="24">
        <v>1235.5899999999999</v>
      </c>
      <c r="I224" s="23">
        <f t="shared" si="13"/>
        <v>1507.42</v>
      </c>
      <c r="J224" s="24">
        <f t="shared" ref="J224:J286" si="20">IF(C224="1 Month(s)", H224*12, H224)</f>
        <v>14827.079999999998</v>
      </c>
      <c r="K224" s="24">
        <f t="shared" si="18"/>
        <v>18089.04</v>
      </c>
      <c r="L224" s="97"/>
      <c r="M224" s="24">
        <f t="shared" ref="M224:M286" si="21">J224*L224</f>
        <v>0</v>
      </c>
      <c r="N224" s="24">
        <f t="shared" ref="N224:N286" si="22">K224*L224</f>
        <v>0</v>
      </c>
    </row>
    <row r="225" spans="1:14" ht="27">
      <c r="A225" s="79" t="s">
        <v>1781</v>
      </c>
      <c r="B225" s="79" t="s">
        <v>1782</v>
      </c>
      <c r="C225" s="79" t="s">
        <v>28</v>
      </c>
      <c r="D225" s="79" t="s">
        <v>29</v>
      </c>
      <c r="E225" s="215">
        <v>1029.6500000000001</v>
      </c>
      <c r="F225" s="24">
        <f t="shared" si="19"/>
        <v>1256.173</v>
      </c>
      <c r="G225" s="188">
        <v>0</v>
      </c>
      <c r="H225" s="24">
        <v>1029.6500000000001</v>
      </c>
      <c r="I225" s="23">
        <f t="shared" ref="I225:I287" si="23">ROUND(H225*1.22,2)</f>
        <v>1256.17</v>
      </c>
      <c r="J225" s="24">
        <f t="shared" si="20"/>
        <v>12355.800000000001</v>
      </c>
      <c r="K225" s="24">
        <f t="shared" si="18"/>
        <v>15074.04</v>
      </c>
      <c r="L225" s="97"/>
      <c r="M225" s="24">
        <f t="shared" si="21"/>
        <v>0</v>
      </c>
      <c r="N225" s="24">
        <f t="shared" si="22"/>
        <v>0</v>
      </c>
    </row>
    <row r="226" spans="1:14" ht="27">
      <c r="A226" s="79" t="s">
        <v>1783</v>
      </c>
      <c r="B226" s="79" t="s">
        <v>1784</v>
      </c>
      <c r="C226" s="79" t="s">
        <v>28</v>
      </c>
      <c r="D226" s="79" t="s">
        <v>29</v>
      </c>
      <c r="E226" s="215">
        <v>617.79</v>
      </c>
      <c r="F226" s="24">
        <f t="shared" si="19"/>
        <v>753.70379999999989</v>
      </c>
      <c r="G226" s="188">
        <v>0</v>
      </c>
      <c r="H226" s="24">
        <v>617.79</v>
      </c>
      <c r="I226" s="23">
        <f t="shared" si="23"/>
        <v>753.7</v>
      </c>
      <c r="J226" s="24">
        <f t="shared" si="20"/>
        <v>7413.48</v>
      </c>
      <c r="K226" s="24">
        <f t="shared" si="18"/>
        <v>9044.4000000000015</v>
      </c>
      <c r="L226" s="97"/>
      <c r="M226" s="24">
        <f t="shared" si="21"/>
        <v>0</v>
      </c>
      <c r="N226" s="24">
        <f t="shared" si="22"/>
        <v>0</v>
      </c>
    </row>
    <row r="227" spans="1:14" ht="27">
      <c r="A227" s="79" t="s">
        <v>707</v>
      </c>
      <c r="B227" s="79" t="s">
        <v>1785</v>
      </c>
      <c r="C227" s="79" t="s">
        <v>28</v>
      </c>
      <c r="D227" s="79" t="s">
        <v>29</v>
      </c>
      <c r="E227" s="215">
        <v>411.86</v>
      </c>
      <c r="F227" s="24">
        <f t="shared" si="19"/>
        <v>502.4692</v>
      </c>
      <c r="G227" s="188">
        <v>0</v>
      </c>
      <c r="H227" s="24">
        <v>411.86</v>
      </c>
      <c r="I227" s="23">
        <f t="shared" si="23"/>
        <v>502.47</v>
      </c>
      <c r="J227" s="24">
        <f t="shared" si="20"/>
        <v>4942.32</v>
      </c>
      <c r="K227" s="24">
        <f t="shared" si="18"/>
        <v>6029.64</v>
      </c>
      <c r="L227" s="97"/>
      <c r="M227" s="24">
        <f t="shared" si="21"/>
        <v>0</v>
      </c>
      <c r="N227" s="24">
        <f t="shared" si="22"/>
        <v>0</v>
      </c>
    </row>
    <row r="228" spans="1:14" ht="13.8">
      <c r="A228" s="79" t="s">
        <v>708</v>
      </c>
      <c r="B228" s="79" t="s">
        <v>709</v>
      </c>
      <c r="C228" s="79" t="s">
        <v>28</v>
      </c>
      <c r="D228" s="79" t="s">
        <v>29</v>
      </c>
      <c r="E228" s="215">
        <v>41.19</v>
      </c>
      <c r="F228" s="24">
        <f t="shared" si="19"/>
        <v>50.251799999999996</v>
      </c>
      <c r="G228" s="188">
        <v>0</v>
      </c>
      <c r="H228" s="24">
        <v>41.19</v>
      </c>
      <c r="I228" s="23">
        <f t="shared" si="23"/>
        <v>50.25</v>
      </c>
      <c r="J228" s="24">
        <f t="shared" si="20"/>
        <v>494.28</v>
      </c>
      <c r="K228" s="24">
        <f t="shared" si="18"/>
        <v>603</v>
      </c>
      <c r="L228" s="97"/>
      <c r="M228" s="24">
        <f t="shared" si="21"/>
        <v>0</v>
      </c>
      <c r="N228" s="24">
        <f t="shared" si="22"/>
        <v>0</v>
      </c>
    </row>
    <row r="229" spans="1:14" ht="13.8">
      <c r="A229" s="79" t="s">
        <v>710</v>
      </c>
      <c r="B229" s="79" t="s">
        <v>711</v>
      </c>
      <c r="C229" s="79" t="s">
        <v>28</v>
      </c>
      <c r="D229" s="79" t="s">
        <v>29</v>
      </c>
      <c r="E229" s="215">
        <v>411.86</v>
      </c>
      <c r="F229" s="24">
        <f t="shared" si="19"/>
        <v>502.4692</v>
      </c>
      <c r="G229" s="188">
        <v>0</v>
      </c>
      <c r="H229" s="24">
        <v>411.86</v>
      </c>
      <c r="I229" s="23">
        <f t="shared" si="23"/>
        <v>502.47</v>
      </c>
      <c r="J229" s="24">
        <f t="shared" si="20"/>
        <v>4942.32</v>
      </c>
      <c r="K229" s="24">
        <f t="shared" si="18"/>
        <v>6029.64</v>
      </c>
      <c r="L229" s="97"/>
      <c r="M229" s="24">
        <f t="shared" si="21"/>
        <v>0</v>
      </c>
      <c r="N229" s="24">
        <f t="shared" si="22"/>
        <v>0</v>
      </c>
    </row>
    <row r="230" spans="1:14" ht="13.8">
      <c r="A230" s="79" t="s">
        <v>712</v>
      </c>
      <c r="B230" s="79" t="s">
        <v>713</v>
      </c>
      <c r="C230" s="79" t="s">
        <v>28</v>
      </c>
      <c r="D230" s="79" t="s">
        <v>29</v>
      </c>
      <c r="E230" s="215">
        <v>41.19</v>
      </c>
      <c r="F230" s="24">
        <f t="shared" si="19"/>
        <v>50.251799999999996</v>
      </c>
      <c r="G230" s="188">
        <v>0</v>
      </c>
      <c r="H230" s="24">
        <v>41.19</v>
      </c>
      <c r="I230" s="23">
        <f t="shared" si="23"/>
        <v>50.25</v>
      </c>
      <c r="J230" s="24">
        <f t="shared" si="20"/>
        <v>494.28</v>
      </c>
      <c r="K230" s="24">
        <f t="shared" si="18"/>
        <v>603</v>
      </c>
      <c r="L230" s="97"/>
      <c r="M230" s="24">
        <f t="shared" si="21"/>
        <v>0</v>
      </c>
      <c r="N230" s="24">
        <f t="shared" si="22"/>
        <v>0</v>
      </c>
    </row>
    <row r="231" spans="1:14" ht="13.8">
      <c r="A231" s="79" t="s">
        <v>714</v>
      </c>
      <c r="B231" s="79" t="s">
        <v>715</v>
      </c>
      <c r="C231" s="79" t="s">
        <v>28</v>
      </c>
      <c r="D231" s="79" t="s">
        <v>29</v>
      </c>
      <c r="E231" s="215">
        <v>6.59</v>
      </c>
      <c r="F231" s="24">
        <f t="shared" si="19"/>
        <v>8.0397999999999996</v>
      </c>
      <c r="G231" s="188">
        <v>0</v>
      </c>
      <c r="H231" s="24">
        <v>6.59</v>
      </c>
      <c r="I231" s="23">
        <f t="shared" si="23"/>
        <v>8.0399999999999991</v>
      </c>
      <c r="J231" s="24">
        <f t="shared" si="20"/>
        <v>79.08</v>
      </c>
      <c r="K231" s="24">
        <f t="shared" si="18"/>
        <v>96.47999999999999</v>
      </c>
      <c r="L231" s="97"/>
      <c r="M231" s="24">
        <f t="shared" si="21"/>
        <v>0</v>
      </c>
      <c r="N231" s="24">
        <f t="shared" si="22"/>
        <v>0</v>
      </c>
    </row>
    <row r="232" spans="1:14" ht="13.8">
      <c r="A232" s="79" t="s">
        <v>714</v>
      </c>
      <c r="B232" s="79" t="s">
        <v>715</v>
      </c>
      <c r="C232" s="79" t="s">
        <v>28</v>
      </c>
      <c r="D232" s="79" t="s">
        <v>29</v>
      </c>
      <c r="E232" s="215">
        <v>8.57</v>
      </c>
      <c r="F232" s="24">
        <f t="shared" si="19"/>
        <v>10.455400000000001</v>
      </c>
      <c r="G232" s="188">
        <v>0</v>
      </c>
      <c r="H232" s="24">
        <v>8.57</v>
      </c>
      <c r="I232" s="23">
        <f t="shared" si="23"/>
        <v>10.46</v>
      </c>
      <c r="J232" s="24">
        <f t="shared" si="20"/>
        <v>102.84</v>
      </c>
      <c r="K232" s="24">
        <f t="shared" si="18"/>
        <v>125.52000000000001</v>
      </c>
      <c r="L232" s="97"/>
      <c r="M232" s="24">
        <f t="shared" si="21"/>
        <v>0</v>
      </c>
      <c r="N232" s="24">
        <f t="shared" si="22"/>
        <v>0</v>
      </c>
    </row>
    <row r="233" spans="1:14" ht="13.8">
      <c r="A233" s="79" t="s">
        <v>716</v>
      </c>
      <c r="B233" s="79" t="s">
        <v>715</v>
      </c>
      <c r="C233" s="79" t="s">
        <v>28</v>
      </c>
      <c r="D233" s="79" t="s">
        <v>29</v>
      </c>
      <c r="E233" s="215">
        <v>3.37</v>
      </c>
      <c r="F233" s="24">
        <f t="shared" si="19"/>
        <v>4.1113999999999997</v>
      </c>
      <c r="G233" s="188">
        <v>0</v>
      </c>
      <c r="H233" s="24">
        <v>3.37</v>
      </c>
      <c r="I233" s="23">
        <f t="shared" si="23"/>
        <v>4.1100000000000003</v>
      </c>
      <c r="J233" s="24">
        <f t="shared" si="20"/>
        <v>40.44</v>
      </c>
      <c r="K233" s="24">
        <f t="shared" si="18"/>
        <v>49.320000000000007</v>
      </c>
      <c r="L233" s="97"/>
      <c r="M233" s="24">
        <f t="shared" si="21"/>
        <v>0</v>
      </c>
      <c r="N233" s="24">
        <f t="shared" si="22"/>
        <v>0</v>
      </c>
    </row>
    <row r="234" spans="1:14" ht="13.8">
      <c r="A234" s="79" t="s">
        <v>717</v>
      </c>
      <c r="B234" s="79" t="s">
        <v>715</v>
      </c>
      <c r="C234" s="79" t="s">
        <v>28</v>
      </c>
      <c r="D234" s="79" t="s">
        <v>29</v>
      </c>
      <c r="E234" s="215">
        <v>5.27</v>
      </c>
      <c r="F234" s="24">
        <f t="shared" si="19"/>
        <v>6.4293999999999993</v>
      </c>
      <c r="G234" s="188">
        <v>0</v>
      </c>
      <c r="H234" s="24">
        <v>5.27</v>
      </c>
      <c r="I234" s="23">
        <f t="shared" si="23"/>
        <v>6.43</v>
      </c>
      <c r="J234" s="24">
        <f t="shared" si="20"/>
        <v>63.239999999999995</v>
      </c>
      <c r="K234" s="24">
        <f t="shared" si="18"/>
        <v>77.16</v>
      </c>
      <c r="L234" s="97"/>
      <c r="M234" s="24">
        <f t="shared" si="21"/>
        <v>0</v>
      </c>
      <c r="N234" s="24">
        <f t="shared" si="22"/>
        <v>0</v>
      </c>
    </row>
    <row r="235" spans="1:14" ht="27">
      <c r="A235" s="79" t="s">
        <v>718</v>
      </c>
      <c r="B235" s="79" t="s">
        <v>719</v>
      </c>
      <c r="C235" s="79" t="s">
        <v>28</v>
      </c>
      <c r="D235" s="79" t="s">
        <v>29</v>
      </c>
      <c r="E235" s="215">
        <v>34.6</v>
      </c>
      <c r="F235" s="24">
        <f t="shared" si="19"/>
        <v>42.212000000000003</v>
      </c>
      <c r="G235" s="188">
        <v>0</v>
      </c>
      <c r="H235" s="24">
        <v>34.6</v>
      </c>
      <c r="I235" s="23">
        <f t="shared" si="23"/>
        <v>42.21</v>
      </c>
      <c r="J235" s="24">
        <f t="shared" si="20"/>
        <v>415.20000000000005</v>
      </c>
      <c r="K235" s="24">
        <f t="shared" si="18"/>
        <v>506.52</v>
      </c>
      <c r="L235" s="97"/>
      <c r="M235" s="24">
        <f t="shared" si="21"/>
        <v>0</v>
      </c>
      <c r="N235" s="24">
        <f t="shared" si="22"/>
        <v>0</v>
      </c>
    </row>
    <row r="236" spans="1:14" ht="27">
      <c r="A236" s="79" t="s">
        <v>720</v>
      </c>
      <c r="B236" s="79" t="s">
        <v>721</v>
      </c>
      <c r="C236" s="79" t="s">
        <v>28</v>
      </c>
      <c r="D236" s="79" t="s">
        <v>29</v>
      </c>
      <c r="E236" s="215">
        <v>71.66</v>
      </c>
      <c r="F236" s="24">
        <f t="shared" si="19"/>
        <v>87.42519999999999</v>
      </c>
      <c r="G236" s="188">
        <v>0</v>
      </c>
      <c r="H236" s="24">
        <v>71.66</v>
      </c>
      <c r="I236" s="23">
        <f t="shared" si="23"/>
        <v>87.43</v>
      </c>
      <c r="J236" s="24">
        <f t="shared" si="20"/>
        <v>859.92</v>
      </c>
      <c r="K236" s="24">
        <f t="shared" si="18"/>
        <v>1049.1600000000001</v>
      </c>
      <c r="L236" s="97"/>
      <c r="M236" s="24">
        <f t="shared" si="21"/>
        <v>0</v>
      </c>
      <c r="N236" s="24">
        <f t="shared" si="22"/>
        <v>0</v>
      </c>
    </row>
    <row r="237" spans="1:14" ht="27">
      <c r="A237" s="79" t="s">
        <v>720</v>
      </c>
      <c r="B237" s="79" t="s">
        <v>721</v>
      </c>
      <c r="C237" s="79" t="s">
        <v>28</v>
      </c>
      <c r="D237" s="79" t="s">
        <v>29</v>
      </c>
      <c r="E237" s="215">
        <v>93.16</v>
      </c>
      <c r="F237" s="24">
        <f t="shared" si="19"/>
        <v>113.65519999999999</v>
      </c>
      <c r="G237" s="188">
        <v>0</v>
      </c>
      <c r="H237" s="24">
        <v>93.16</v>
      </c>
      <c r="I237" s="23">
        <f t="shared" si="23"/>
        <v>113.66</v>
      </c>
      <c r="J237" s="24">
        <f t="shared" si="20"/>
        <v>1117.92</v>
      </c>
      <c r="K237" s="24">
        <f t="shared" si="18"/>
        <v>1363.92</v>
      </c>
      <c r="L237" s="97"/>
      <c r="M237" s="24">
        <f t="shared" si="21"/>
        <v>0</v>
      </c>
      <c r="N237" s="24">
        <f t="shared" si="22"/>
        <v>0</v>
      </c>
    </row>
    <row r="238" spans="1:14" ht="13.8">
      <c r="A238" s="79" t="s">
        <v>722</v>
      </c>
      <c r="B238" s="79" t="s">
        <v>723</v>
      </c>
      <c r="C238" s="79" t="s">
        <v>28</v>
      </c>
      <c r="D238" s="79" t="s">
        <v>29</v>
      </c>
      <c r="E238" s="215">
        <v>63.4</v>
      </c>
      <c r="F238" s="24">
        <f t="shared" si="19"/>
        <v>77.347999999999999</v>
      </c>
      <c r="G238" s="188">
        <v>0.18</v>
      </c>
      <c r="H238" s="24">
        <v>51.99</v>
      </c>
      <c r="I238" s="23">
        <f t="shared" si="23"/>
        <v>63.43</v>
      </c>
      <c r="J238" s="24">
        <f t="shared" si="20"/>
        <v>623.88</v>
      </c>
      <c r="K238" s="24">
        <f t="shared" si="18"/>
        <v>761.16</v>
      </c>
      <c r="L238" s="97"/>
      <c r="M238" s="24">
        <f t="shared" si="21"/>
        <v>0</v>
      </c>
      <c r="N238" s="24">
        <f t="shared" si="22"/>
        <v>0</v>
      </c>
    </row>
    <row r="239" spans="1:14" ht="13.8">
      <c r="A239" s="79" t="s">
        <v>724</v>
      </c>
      <c r="B239" s="79" t="s">
        <v>725</v>
      </c>
      <c r="C239" s="79" t="s">
        <v>28</v>
      </c>
      <c r="D239" s="79" t="s">
        <v>29</v>
      </c>
      <c r="E239" s="215">
        <v>53.54</v>
      </c>
      <c r="F239" s="24">
        <f t="shared" si="19"/>
        <v>65.318799999999996</v>
      </c>
      <c r="G239" s="188">
        <v>0</v>
      </c>
      <c r="H239" s="24">
        <v>53.54</v>
      </c>
      <c r="I239" s="23">
        <f t="shared" si="23"/>
        <v>65.319999999999993</v>
      </c>
      <c r="J239" s="24">
        <f t="shared" si="20"/>
        <v>642.48</v>
      </c>
      <c r="K239" s="24">
        <f t="shared" si="18"/>
        <v>783.83999999999992</v>
      </c>
      <c r="L239" s="97"/>
      <c r="M239" s="24">
        <f t="shared" si="21"/>
        <v>0</v>
      </c>
      <c r="N239" s="24">
        <f t="shared" si="22"/>
        <v>0</v>
      </c>
    </row>
    <row r="240" spans="1:14" ht="13.8">
      <c r="A240" s="79" t="s">
        <v>724</v>
      </c>
      <c r="B240" s="79" t="s">
        <v>725</v>
      </c>
      <c r="C240" s="79" t="s">
        <v>28</v>
      </c>
      <c r="D240" s="79" t="s">
        <v>29</v>
      </c>
      <c r="E240" s="215">
        <v>69.61</v>
      </c>
      <c r="F240" s="24">
        <f t="shared" si="19"/>
        <v>84.924199999999999</v>
      </c>
      <c r="G240" s="188">
        <v>0</v>
      </c>
      <c r="H240" s="24">
        <v>69.61</v>
      </c>
      <c r="I240" s="23">
        <f t="shared" si="23"/>
        <v>84.92</v>
      </c>
      <c r="J240" s="24">
        <f t="shared" si="20"/>
        <v>835.31999999999994</v>
      </c>
      <c r="K240" s="24">
        <f t="shared" si="18"/>
        <v>1019.04</v>
      </c>
      <c r="L240" s="97"/>
      <c r="M240" s="24">
        <f t="shared" si="21"/>
        <v>0</v>
      </c>
      <c r="N240" s="24">
        <f t="shared" si="22"/>
        <v>0</v>
      </c>
    </row>
    <row r="241" spans="1:14" ht="13.8">
      <c r="A241" s="79" t="s">
        <v>726</v>
      </c>
      <c r="B241" s="79" t="s">
        <v>727</v>
      </c>
      <c r="C241" s="79" t="s">
        <v>28</v>
      </c>
      <c r="D241" s="79" t="s">
        <v>29</v>
      </c>
      <c r="E241" s="215">
        <v>19</v>
      </c>
      <c r="F241" s="24">
        <f t="shared" si="19"/>
        <v>23.18</v>
      </c>
      <c r="G241" s="188">
        <v>0</v>
      </c>
      <c r="H241" s="24">
        <v>19</v>
      </c>
      <c r="I241" s="23">
        <f t="shared" si="23"/>
        <v>23.18</v>
      </c>
      <c r="J241" s="24">
        <f t="shared" si="20"/>
        <v>228</v>
      </c>
      <c r="K241" s="24">
        <f t="shared" si="18"/>
        <v>278.15999999999997</v>
      </c>
      <c r="L241" s="97"/>
      <c r="M241" s="24">
        <f t="shared" si="21"/>
        <v>0</v>
      </c>
      <c r="N241" s="24">
        <f t="shared" si="22"/>
        <v>0</v>
      </c>
    </row>
    <row r="242" spans="1:14" ht="13.8">
      <c r="A242" s="79" t="s">
        <v>728</v>
      </c>
      <c r="B242" s="79" t="s">
        <v>729</v>
      </c>
      <c r="C242" s="79" t="s">
        <v>28</v>
      </c>
      <c r="D242" s="79" t="s">
        <v>443</v>
      </c>
      <c r="E242" s="215">
        <v>39</v>
      </c>
      <c r="F242" s="24">
        <f t="shared" si="19"/>
        <v>47.58</v>
      </c>
      <c r="G242" s="188">
        <v>0.18</v>
      </c>
      <c r="H242" s="24">
        <v>32.03</v>
      </c>
      <c r="I242" s="23">
        <f t="shared" si="23"/>
        <v>39.08</v>
      </c>
      <c r="J242" s="24">
        <f t="shared" si="20"/>
        <v>384.36</v>
      </c>
      <c r="K242" s="24">
        <f t="shared" si="18"/>
        <v>468.96</v>
      </c>
      <c r="L242" s="97"/>
      <c r="M242" s="24">
        <f t="shared" si="21"/>
        <v>0</v>
      </c>
      <c r="N242" s="24">
        <f t="shared" si="22"/>
        <v>0</v>
      </c>
    </row>
    <row r="243" spans="1:14" ht="27">
      <c r="A243" s="79" t="s">
        <v>730</v>
      </c>
      <c r="B243" s="79" t="s">
        <v>731</v>
      </c>
      <c r="C243" s="79" t="s">
        <v>28</v>
      </c>
      <c r="D243" s="79" t="s">
        <v>29</v>
      </c>
      <c r="E243" s="215">
        <v>13</v>
      </c>
      <c r="F243" s="24">
        <f t="shared" si="19"/>
        <v>15.86</v>
      </c>
      <c r="G243" s="188">
        <v>0.18</v>
      </c>
      <c r="H243" s="24">
        <v>10.69</v>
      </c>
      <c r="I243" s="23">
        <f t="shared" si="23"/>
        <v>13.04</v>
      </c>
      <c r="J243" s="24">
        <f t="shared" si="20"/>
        <v>128.28</v>
      </c>
      <c r="K243" s="24">
        <f t="shared" si="18"/>
        <v>156.47999999999999</v>
      </c>
      <c r="L243" s="97"/>
      <c r="M243" s="24">
        <f t="shared" si="21"/>
        <v>0</v>
      </c>
      <c r="N243" s="24">
        <f t="shared" si="22"/>
        <v>0</v>
      </c>
    </row>
    <row r="244" spans="1:14" ht="27">
      <c r="A244" s="79" t="s">
        <v>732</v>
      </c>
      <c r="B244" s="79" t="s">
        <v>733</v>
      </c>
      <c r="C244" s="79" t="s">
        <v>28</v>
      </c>
      <c r="D244" s="79" t="s">
        <v>29</v>
      </c>
      <c r="E244" s="215">
        <v>28.8</v>
      </c>
      <c r="F244" s="24">
        <f t="shared" si="19"/>
        <v>35.136000000000003</v>
      </c>
      <c r="G244" s="188">
        <v>0.18</v>
      </c>
      <c r="H244" s="24">
        <v>23.63</v>
      </c>
      <c r="I244" s="23">
        <f t="shared" si="23"/>
        <v>28.83</v>
      </c>
      <c r="J244" s="24">
        <f t="shared" si="20"/>
        <v>283.56</v>
      </c>
      <c r="K244" s="24">
        <f t="shared" si="18"/>
        <v>345.96</v>
      </c>
      <c r="L244" s="97"/>
      <c r="M244" s="24">
        <f t="shared" si="21"/>
        <v>0</v>
      </c>
      <c r="N244" s="24">
        <f t="shared" si="22"/>
        <v>0</v>
      </c>
    </row>
    <row r="245" spans="1:14" ht="27">
      <c r="A245" s="79" t="s">
        <v>734</v>
      </c>
      <c r="B245" s="79" t="s">
        <v>735</v>
      </c>
      <c r="C245" s="79" t="s">
        <v>28</v>
      </c>
      <c r="D245" s="79" t="s">
        <v>29</v>
      </c>
      <c r="E245" s="215">
        <v>24.8</v>
      </c>
      <c r="F245" s="24">
        <f t="shared" si="19"/>
        <v>30.256</v>
      </c>
      <c r="G245" s="188">
        <v>0.18</v>
      </c>
      <c r="H245" s="24">
        <v>20.45</v>
      </c>
      <c r="I245" s="23">
        <f t="shared" si="23"/>
        <v>24.95</v>
      </c>
      <c r="J245" s="24">
        <f t="shared" si="20"/>
        <v>245.39999999999998</v>
      </c>
      <c r="K245" s="24">
        <f t="shared" si="18"/>
        <v>299.39999999999998</v>
      </c>
      <c r="L245" s="97"/>
      <c r="M245" s="24">
        <f t="shared" si="21"/>
        <v>0</v>
      </c>
      <c r="N245" s="24">
        <f t="shared" si="22"/>
        <v>0</v>
      </c>
    </row>
    <row r="246" spans="1:14" ht="27">
      <c r="A246" s="79" t="s">
        <v>736</v>
      </c>
      <c r="B246" s="79" t="s">
        <v>737</v>
      </c>
      <c r="C246" s="79" t="s">
        <v>28</v>
      </c>
      <c r="D246" s="79" t="s">
        <v>29</v>
      </c>
      <c r="E246" s="215">
        <v>24.71</v>
      </c>
      <c r="F246" s="24">
        <f t="shared" si="19"/>
        <v>30.1462</v>
      </c>
      <c r="G246" s="188">
        <v>0</v>
      </c>
      <c r="H246" s="24">
        <v>24.71</v>
      </c>
      <c r="I246" s="23">
        <f t="shared" si="23"/>
        <v>30.15</v>
      </c>
      <c r="J246" s="24">
        <f t="shared" si="20"/>
        <v>296.52</v>
      </c>
      <c r="K246" s="24">
        <f t="shared" si="18"/>
        <v>361.79999999999995</v>
      </c>
      <c r="L246" s="97"/>
      <c r="M246" s="24">
        <f t="shared" si="21"/>
        <v>0</v>
      </c>
      <c r="N246" s="24">
        <f t="shared" si="22"/>
        <v>0</v>
      </c>
    </row>
    <row r="247" spans="1:14" ht="27">
      <c r="A247" s="79" t="s">
        <v>736</v>
      </c>
      <c r="B247" s="79" t="s">
        <v>737</v>
      </c>
      <c r="C247" s="79" t="s">
        <v>28</v>
      </c>
      <c r="D247" s="79" t="s">
        <v>443</v>
      </c>
      <c r="E247" s="215">
        <v>32.119999999999997</v>
      </c>
      <c r="F247" s="24">
        <f t="shared" si="19"/>
        <v>39.186399999999999</v>
      </c>
      <c r="G247" s="188">
        <v>0</v>
      </c>
      <c r="H247" s="24">
        <v>32.119999999999997</v>
      </c>
      <c r="I247" s="23">
        <f t="shared" si="23"/>
        <v>39.19</v>
      </c>
      <c r="J247" s="24">
        <f t="shared" si="20"/>
        <v>385.43999999999994</v>
      </c>
      <c r="K247" s="24">
        <f t="shared" si="18"/>
        <v>470.28</v>
      </c>
      <c r="L247" s="97"/>
      <c r="M247" s="24">
        <f t="shared" si="21"/>
        <v>0</v>
      </c>
      <c r="N247" s="24">
        <f t="shared" si="22"/>
        <v>0</v>
      </c>
    </row>
    <row r="248" spans="1:14" ht="13.8">
      <c r="A248" s="79" t="s">
        <v>738</v>
      </c>
      <c r="B248" s="79" t="s">
        <v>1792</v>
      </c>
      <c r="C248" s="79" t="s">
        <v>28</v>
      </c>
      <c r="D248" s="79" t="s">
        <v>29</v>
      </c>
      <c r="E248" s="215">
        <v>2.6</v>
      </c>
      <c r="F248" s="24">
        <f t="shared" si="19"/>
        <v>3.1720000000000002</v>
      </c>
      <c r="G248" s="188">
        <v>0.18</v>
      </c>
      <c r="H248" s="24">
        <v>2.13</v>
      </c>
      <c r="I248" s="23">
        <f t="shared" si="23"/>
        <v>2.6</v>
      </c>
      <c r="J248" s="24">
        <f t="shared" si="20"/>
        <v>25.56</v>
      </c>
      <c r="K248" s="24">
        <f t="shared" si="18"/>
        <v>31.200000000000003</v>
      </c>
      <c r="L248" s="97"/>
      <c r="M248" s="24">
        <f t="shared" si="21"/>
        <v>0</v>
      </c>
      <c r="N248" s="24">
        <f t="shared" si="22"/>
        <v>0</v>
      </c>
    </row>
    <row r="249" spans="1:14" ht="13.8">
      <c r="A249" s="79" t="s">
        <v>739</v>
      </c>
      <c r="B249" s="79" t="s">
        <v>740</v>
      </c>
      <c r="C249" s="79" t="s">
        <v>28</v>
      </c>
      <c r="D249" s="79" t="s">
        <v>29</v>
      </c>
      <c r="E249" s="215">
        <v>13.7</v>
      </c>
      <c r="F249" s="24">
        <f t="shared" si="19"/>
        <v>16.713999999999999</v>
      </c>
      <c r="G249" s="188">
        <v>0.18</v>
      </c>
      <c r="H249" s="24">
        <v>11.24</v>
      </c>
      <c r="I249" s="23">
        <f t="shared" si="23"/>
        <v>13.71</v>
      </c>
      <c r="J249" s="24">
        <f t="shared" si="20"/>
        <v>134.88</v>
      </c>
      <c r="K249" s="24">
        <f t="shared" si="18"/>
        <v>164.52</v>
      </c>
      <c r="L249" s="97"/>
      <c r="M249" s="24">
        <f t="shared" si="21"/>
        <v>0</v>
      </c>
      <c r="N249" s="24">
        <f t="shared" si="22"/>
        <v>0</v>
      </c>
    </row>
    <row r="250" spans="1:14" ht="27">
      <c r="A250" s="79" t="s">
        <v>741</v>
      </c>
      <c r="B250" s="79" t="s">
        <v>742</v>
      </c>
      <c r="C250" s="79" t="s">
        <v>28</v>
      </c>
      <c r="D250" s="79" t="s">
        <v>443</v>
      </c>
      <c r="E250" s="215">
        <v>8.6</v>
      </c>
      <c r="F250" s="24">
        <f t="shared" si="19"/>
        <v>10.491999999999999</v>
      </c>
      <c r="G250" s="188">
        <v>0.18</v>
      </c>
      <c r="H250" s="24">
        <v>7.05</v>
      </c>
      <c r="I250" s="23">
        <f t="shared" si="23"/>
        <v>8.6</v>
      </c>
      <c r="J250" s="24">
        <f t="shared" si="20"/>
        <v>84.6</v>
      </c>
      <c r="K250" s="24">
        <f t="shared" si="18"/>
        <v>103.19999999999999</v>
      </c>
      <c r="L250" s="97"/>
      <c r="M250" s="24">
        <f t="shared" si="21"/>
        <v>0</v>
      </c>
      <c r="N250" s="24">
        <f t="shared" si="22"/>
        <v>0</v>
      </c>
    </row>
    <row r="251" spans="1:14" ht="13.8">
      <c r="A251" s="79" t="s">
        <v>743</v>
      </c>
      <c r="B251" s="79" t="s">
        <v>744</v>
      </c>
      <c r="C251" s="79" t="s">
        <v>28</v>
      </c>
      <c r="D251" s="79" t="s">
        <v>29</v>
      </c>
      <c r="E251" s="215">
        <v>11.7</v>
      </c>
      <c r="F251" s="24">
        <f t="shared" si="19"/>
        <v>14.273999999999999</v>
      </c>
      <c r="G251" s="188">
        <v>0.18</v>
      </c>
      <c r="H251" s="24">
        <v>9.59</v>
      </c>
      <c r="I251" s="23">
        <f t="shared" si="23"/>
        <v>11.7</v>
      </c>
      <c r="J251" s="24">
        <f t="shared" si="20"/>
        <v>115.08</v>
      </c>
      <c r="K251" s="24">
        <f t="shared" si="18"/>
        <v>140.39999999999998</v>
      </c>
      <c r="L251" s="97"/>
      <c r="M251" s="24">
        <f t="shared" si="21"/>
        <v>0</v>
      </c>
      <c r="N251" s="24">
        <f t="shared" si="22"/>
        <v>0</v>
      </c>
    </row>
    <row r="252" spans="1:14" ht="13.8">
      <c r="A252" s="79" t="s">
        <v>745</v>
      </c>
      <c r="B252" s="79" t="s">
        <v>746</v>
      </c>
      <c r="C252" s="79" t="s">
        <v>28</v>
      </c>
      <c r="D252" s="79" t="s">
        <v>29</v>
      </c>
      <c r="E252" s="215">
        <v>8.1999999999999993</v>
      </c>
      <c r="F252" s="24">
        <f t="shared" si="19"/>
        <v>10.004</v>
      </c>
      <c r="G252" s="188">
        <v>0.18</v>
      </c>
      <c r="H252" s="24">
        <v>6.72</v>
      </c>
      <c r="I252" s="23">
        <f t="shared" si="23"/>
        <v>8.1999999999999993</v>
      </c>
      <c r="J252" s="24">
        <f t="shared" si="20"/>
        <v>80.64</v>
      </c>
      <c r="K252" s="24">
        <f t="shared" si="18"/>
        <v>98.399999999999991</v>
      </c>
      <c r="L252" s="97"/>
      <c r="M252" s="24">
        <f t="shared" si="21"/>
        <v>0</v>
      </c>
      <c r="N252" s="24">
        <f t="shared" si="22"/>
        <v>0</v>
      </c>
    </row>
    <row r="253" spans="1:14" ht="27">
      <c r="A253" s="79" t="s">
        <v>747</v>
      </c>
      <c r="B253" s="79" t="s">
        <v>748</v>
      </c>
      <c r="C253" s="79" t="s">
        <v>28</v>
      </c>
      <c r="D253" s="79" t="s">
        <v>29</v>
      </c>
      <c r="E253" s="215">
        <v>11.8</v>
      </c>
      <c r="F253" s="24">
        <f t="shared" si="19"/>
        <v>14.396000000000001</v>
      </c>
      <c r="G253" s="188">
        <v>0.18</v>
      </c>
      <c r="H253" s="24">
        <v>9.68</v>
      </c>
      <c r="I253" s="23">
        <f t="shared" si="23"/>
        <v>11.81</v>
      </c>
      <c r="J253" s="24">
        <f t="shared" si="20"/>
        <v>116.16</v>
      </c>
      <c r="K253" s="24">
        <f t="shared" si="18"/>
        <v>141.72</v>
      </c>
      <c r="L253" s="97"/>
      <c r="M253" s="24">
        <f t="shared" si="21"/>
        <v>0</v>
      </c>
      <c r="N253" s="24">
        <f t="shared" si="22"/>
        <v>0</v>
      </c>
    </row>
    <row r="254" spans="1:14" ht="27">
      <c r="A254" s="79" t="s">
        <v>749</v>
      </c>
      <c r="B254" s="79" t="s">
        <v>750</v>
      </c>
      <c r="C254" s="79" t="s">
        <v>28</v>
      </c>
      <c r="D254" s="79" t="s">
        <v>29</v>
      </c>
      <c r="E254" s="215">
        <v>3.9</v>
      </c>
      <c r="F254" s="24">
        <f t="shared" si="19"/>
        <v>4.758</v>
      </c>
      <c r="G254" s="188">
        <v>0.18</v>
      </c>
      <c r="H254" s="24">
        <v>3.2</v>
      </c>
      <c r="I254" s="23">
        <f t="shared" si="23"/>
        <v>3.9</v>
      </c>
      <c r="J254" s="24">
        <f t="shared" si="20"/>
        <v>38.400000000000006</v>
      </c>
      <c r="K254" s="24">
        <f t="shared" si="18"/>
        <v>46.8</v>
      </c>
      <c r="L254" s="97"/>
      <c r="M254" s="24">
        <f t="shared" si="21"/>
        <v>0</v>
      </c>
      <c r="N254" s="24">
        <f t="shared" si="22"/>
        <v>0</v>
      </c>
    </row>
    <row r="255" spans="1:14" ht="13.8">
      <c r="A255" s="79" t="s">
        <v>751</v>
      </c>
      <c r="B255" s="79" t="s">
        <v>752</v>
      </c>
      <c r="C255" s="79" t="s">
        <v>28</v>
      </c>
      <c r="D255" s="79" t="s">
        <v>29</v>
      </c>
      <c r="E255" s="215">
        <v>8</v>
      </c>
      <c r="F255" s="24">
        <f t="shared" si="19"/>
        <v>9.76</v>
      </c>
      <c r="G255" s="188">
        <v>0.18</v>
      </c>
      <c r="H255" s="24">
        <v>6.56</v>
      </c>
      <c r="I255" s="23">
        <f t="shared" si="23"/>
        <v>8</v>
      </c>
      <c r="J255" s="24">
        <f t="shared" si="20"/>
        <v>78.72</v>
      </c>
      <c r="K255" s="24">
        <f t="shared" si="18"/>
        <v>96</v>
      </c>
      <c r="L255" s="97"/>
      <c r="M255" s="24">
        <f t="shared" si="21"/>
        <v>0</v>
      </c>
      <c r="N255" s="24">
        <f t="shared" si="22"/>
        <v>0</v>
      </c>
    </row>
    <row r="256" spans="1:14" ht="27">
      <c r="A256" s="79" t="s">
        <v>753</v>
      </c>
      <c r="B256" s="79" t="s">
        <v>754</v>
      </c>
      <c r="C256" s="79" t="s">
        <v>28</v>
      </c>
      <c r="D256" s="79" t="s">
        <v>29</v>
      </c>
      <c r="E256" s="215">
        <v>495</v>
      </c>
      <c r="F256" s="24">
        <f t="shared" si="19"/>
        <v>603.9</v>
      </c>
      <c r="G256" s="188">
        <v>0.18</v>
      </c>
      <c r="H256" s="24">
        <v>406.84</v>
      </c>
      <c r="I256" s="23">
        <f t="shared" si="23"/>
        <v>496.34</v>
      </c>
      <c r="J256" s="24">
        <f t="shared" si="20"/>
        <v>4882.08</v>
      </c>
      <c r="K256" s="24">
        <f t="shared" si="18"/>
        <v>5956.08</v>
      </c>
      <c r="L256" s="97"/>
      <c r="M256" s="24">
        <f t="shared" si="21"/>
        <v>0</v>
      </c>
      <c r="N256" s="24">
        <f t="shared" si="22"/>
        <v>0</v>
      </c>
    </row>
    <row r="257" spans="1:14" ht="27">
      <c r="A257" s="79" t="s">
        <v>755</v>
      </c>
      <c r="B257" s="79" t="s">
        <v>756</v>
      </c>
      <c r="C257" s="79" t="s">
        <v>28</v>
      </c>
      <c r="D257" s="79" t="s">
        <v>443</v>
      </c>
      <c r="E257" s="215">
        <v>2349</v>
      </c>
      <c r="F257" s="24">
        <f t="shared" si="19"/>
        <v>2865.7799999999997</v>
      </c>
      <c r="G257" s="188">
        <v>0.18</v>
      </c>
      <c r="H257" s="24">
        <v>1932.48</v>
      </c>
      <c r="I257" s="23">
        <f t="shared" si="23"/>
        <v>2357.63</v>
      </c>
      <c r="J257" s="24">
        <f t="shared" si="20"/>
        <v>23189.760000000002</v>
      </c>
      <c r="K257" s="24">
        <f t="shared" si="18"/>
        <v>28291.56</v>
      </c>
      <c r="L257" s="97"/>
      <c r="M257" s="24">
        <f t="shared" si="21"/>
        <v>0</v>
      </c>
      <c r="N257" s="24">
        <f t="shared" si="22"/>
        <v>0</v>
      </c>
    </row>
    <row r="258" spans="1:14" ht="27">
      <c r="A258" s="79" t="s">
        <v>757</v>
      </c>
      <c r="B258" s="79" t="s">
        <v>758</v>
      </c>
      <c r="C258" s="79" t="s">
        <v>28</v>
      </c>
      <c r="D258" s="79" t="s">
        <v>29</v>
      </c>
      <c r="E258" s="215">
        <v>4449</v>
      </c>
      <c r="F258" s="24">
        <f t="shared" si="19"/>
        <v>5427.78</v>
      </c>
      <c r="G258" s="188">
        <v>0.18</v>
      </c>
      <c r="H258" s="24">
        <v>3661.52</v>
      </c>
      <c r="I258" s="23">
        <f t="shared" si="23"/>
        <v>4467.05</v>
      </c>
      <c r="J258" s="24">
        <f t="shared" si="20"/>
        <v>43938.239999999998</v>
      </c>
      <c r="K258" s="24">
        <f t="shared" si="18"/>
        <v>53604.600000000006</v>
      </c>
      <c r="L258" s="97"/>
      <c r="M258" s="24">
        <f t="shared" si="21"/>
        <v>0</v>
      </c>
      <c r="N258" s="24">
        <f t="shared" si="22"/>
        <v>0</v>
      </c>
    </row>
    <row r="259" spans="1:14" ht="27">
      <c r="A259" s="79" t="s">
        <v>759</v>
      </c>
      <c r="B259" s="79" t="s">
        <v>760</v>
      </c>
      <c r="C259" s="79" t="s">
        <v>28</v>
      </c>
      <c r="D259" s="79" t="s">
        <v>29</v>
      </c>
      <c r="E259" s="215">
        <v>7910</v>
      </c>
      <c r="F259" s="24">
        <f t="shared" si="19"/>
        <v>9650.1999999999989</v>
      </c>
      <c r="G259" s="188">
        <v>0.18</v>
      </c>
      <c r="H259" s="24">
        <v>6509.38</v>
      </c>
      <c r="I259" s="23">
        <f t="shared" si="23"/>
        <v>7941.44</v>
      </c>
      <c r="J259" s="24">
        <f t="shared" si="20"/>
        <v>78112.56</v>
      </c>
      <c r="K259" s="24">
        <f t="shared" si="18"/>
        <v>95297.279999999999</v>
      </c>
      <c r="L259" s="97"/>
      <c r="M259" s="24">
        <f t="shared" si="21"/>
        <v>0</v>
      </c>
      <c r="N259" s="24">
        <f t="shared" si="22"/>
        <v>0</v>
      </c>
    </row>
    <row r="260" spans="1:14" ht="27">
      <c r="A260" s="79" t="s">
        <v>761</v>
      </c>
      <c r="B260" s="79" t="s">
        <v>762</v>
      </c>
      <c r="C260" s="79" t="s">
        <v>28</v>
      </c>
      <c r="D260" s="79" t="s">
        <v>29</v>
      </c>
      <c r="E260" s="215">
        <v>9887</v>
      </c>
      <c r="F260" s="24">
        <f t="shared" si="19"/>
        <v>12062.14</v>
      </c>
      <c r="G260" s="188">
        <v>0.18</v>
      </c>
      <c r="H260" s="24">
        <v>8136.73</v>
      </c>
      <c r="I260" s="23">
        <f t="shared" si="23"/>
        <v>9926.81</v>
      </c>
      <c r="J260" s="24">
        <f t="shared" si="20"/>
        <v>97640.76</v>
      </c>
      <c r="K260" s="24">
        <f t="shared" si="18"/>
        <v>119121.72</v>
      </c>
      <c r="L260" s="97"/>
      <c r="M260" s="24">
        <f t="shared" si="21"/>
        <v>0</v>
      </c>
      <c r="N260" s="24">
        <f t="shared" si="22"/>
        <v>0</v>
      </c>
    </row>
    <row r="261" spans="1:14" ht="27">
      <c r="A261" s="79" t="s">
        <v>763</v>
      </c>
      <c r="B261" s="79" t="s">
        <v>764</v>
      </c>
      <c r="C261" s="79" t="s">
        <v>28</v>
      </c>
      <c r="D261" s="79" t="s">
        <v>29</v>
      </c>
      <c r="E261" s="215">
        <v>12359</v>
      </c>
      <c r="F261" s="24">
        <f t="shared" si="19"/>
        <v>15077.98</v>
      </c>
      <c r="G261" s="188">
        <v>0.18</v>
      </c>
      <c r="H261" s="24">
        <v>10170.91</v>
      </c>
      <c r="I261" s="23">
        <f t="shared" si="23"/>
        <v>12408.51</v>
      </c>
      <c r="J261" s="24">
        <f t="shared" si="20"/>
        <v>122050.92</v>
      </c>
      <c r="K261" s="24">
        <f t="shared" si="18"/>
        <v>148902.12</v>
      </c>
      <c r="L261" s="97"/>
      <c r="M261" s="24">
        <f t="shared" si="21"/>
        <v>0</v>
      </c>
      <c r="N261" s="24">
        <f t="shared" si="22"/>
        <v>0</v>
      </c>
    </row>
    <row r="262" spans="1:14" ht="27">
      <c r="A262" s="79" t="s">
        <v>765</v>
      </c>
      <c r="B262" s="79" t="s">
        <v>766</v>
      </c>
      <c r="C262" s="79" t="s">
        <v>28</v>
      </c>
      <c r="D262" s="79" t="s">
        <v>29</v>
      </c>
      <c r="E262" s="215">
        <v>14237</v>
      </c>
      <c r="F262" s="24">
        <f t="shared" si="19"/>
        <v>17369.14</v>
      </c>
      <c r="G262" s="188">
        <v>0.18</v>
      </c>
      <c r="H262" s="24">
        <v>11716.88</v>
      </c>
      <c r="I262" s="23">
        <f t="shared" si="23"/>
        <v>14294.59</v>
      </c>
      <c r="J262" s="24">
        <f t="shared" si="20"/>
        <v>140602.56</v>
      </c>
      <c r="K262" s="24">
        <f t="shared" si="18"/>
        <v>171535.08000000002</v>
      </c>
      <c r="L262" s="97"/>
      <c r="M262" s="24">
        <f t="shared" si="21"/>
        <v>0</v>
      </c>
      <c r="N262" s="24">
        <f t="shared" si="22"/>
        <v>0</v>
      </c>
    </row>
    <row r="263" spans="1:14" ht="13.8">
      <c r="A263" s="79" t="s">
        <v>767</v>
      </c>
      <c r="B263" s="79" t="s">
        <v>768</v>
      </c>
      <c r="C263" s="79" t="s">
        <v>28</v>
      </c>
      <c r="D263" s="79" t="s">
        <v>29</v>
      </c>
      <c r="E263" s="215">
        <v>32.94</v>
      </c>
      <c r="F263" s="24">
        <f t="shared" si="19"/>
        <v>40.186799999999998</v>
      </c>
      <c r="G263" s="188">
        <v>0</v>
      </c>
      <c r="H263" s="24">
        <v>32.94</v>
      </c>
      <c r="I263" s="23">
        <f t="shared" si="23"/>
        <v>40.19</v>
      </c>
      <c r="J263" s="24">
        <f t="shared" si="20"/>
        <v>395.28</v>
      </c>
      <c r="K263" s="24">
        <f t="shared" si="18"/>
        <v>482.28</v>
      </c>
      <c r="L263" s="97"/>
      <c r="M263" s="24">
        <f t="shared" si="21"/>
        <v>0</v>
      </c>
      <c r="N263" s="24">
        <f t="shared" si="22"/>
        <v>0</v>
      </c>
    </row>
    <row r="264" spans="1:14" ht="13.8">
      <c r="A264" s="79" t="s">
        <v>769</v>
      </c>
      <c r="B264" s="79" t="s">
        <v>770</v>
      </c>
      <c r="C264" s="79" t="s">
        <v>28</v>
      </c>
      <c r="D264" s="79" t="s">
        <v>29</v>
      </c>
      <c r="E264" s="215">
        <v>1.64</v>
      </c>
      <c r="F264" s="24">
        <f t="shared" si="19"/>
        <v>2.0007999999999999</v>
      </c>
      <c r="G264" s="188">
        <v>0</v>
      </c>
      <c r="H264" s="24">
        <v>1.64</v>
      </c>
      <c r="I264" s="23">
        <f t="shared" si="23"/>
        <v>2</v>
      </c>
      <c r="J264" s="24">
        <f t="shared" si="20"/>
        <v>19.68</v>
      </c>
      <c r="K264" s="24">
        <f t="shared" si="18"/>
        <v>24</v>
      </c>
      <c r="L264" s="97"/>
      <c r="M264" s="24">
        <f t="shared" si="21"/>
        <v>0</v>
      </c>
      <c r="N264" s="24">
        <f t="shared" si="22"/>
        <v>0</v>
      </c>
    </row>
    <row r="265" spans="1:14" ht="13.8">
      <c r="A265" s="79" t="s">
        <v>771</v>
      </c>
      <c r="B265" s="79" t="s">
        <v>772</v>
      </c>
      <c r="C265" s="79" t="s">
        <v>28</v>
      </c>
      <c r="D265" s="79" t="s">
        <v>29</v>
      </c>
      <c r="E265" s="215">
        <v>8.24</v>
      </c>
      <c r="F265" s="24">
        <f t="shared" si="19"/>
        <v>10.0528</v>
      </c>
      <c r="G265" s="188">
        <v>0</v>
      </c>
      <c r="H265" s="24">
        <v>8.24</v>
      </c>
      <c r="I265" s="23">
        <f t="shared" si="23"/>
        <v>10.050000000000001</v>
      </c>
      <c r="J265" s="24">
        <f t="shared" si="20"/>
        <v>98.88</v>
      </c>
      <c r="K265" s="24">
        <f t="shared" si="18"/>
        <v>120.60000000000001</v>
      </c>
      <c r="L265" s="97"/>
      <c r="M265" s="24">
        <f t="shared" si="21"/>
        <v>0</v>
      </c>
      <c r="N265" s="24">
        <f t="shared" si="22"/>
        <v>0</v>
      </c>
    </row>
    <row r="266" spans="1:14" ht="27">
      <c r="A266" s="79" t="s">
        <v>773</v>
      </c>
      <c r="B266" s="79" t="s">
        <v>774</v>
      </c>
      <c r="C266" s="79" t="s">
        <v>28</v>
      </c>
      <c r="D266" s="79" t="s">
        <v>29</v>
      </c>
      <c r="E266" s="215">
        <v>32.94</v>
      </c>
      <c r="F266" s="24">
        <f t="shared" si="19"/>
        <v>40.186799999999998</v>
      </c>
      <c r="G266" s="188">
        <v>0</v>
      </c>
      <c r="H266" s="24">
        <v>32.94</v>
      </c>
      <c r="I266" s="23">
        <f t="shared" si="23"/>
        <v>40.19</v>
      </c>
      <c r="J266" s="24">
        <f t="shared" si="20"/>
        <v>395.28</v>
      </c>
      <c r="K266" s="24">
        <f t="shared" si="18"/>
        <v>482.28</v>
      </c>
      <c r="L266" s="97"/>
      <c r="M266" s="24">
        <f t="shared" si="21"/>
        <v>0</v>
      </c>
      <c r="N266" s="24">
        <f t="shared" si="22"/>
        <v>0</v>
      </c>
    </row>
    <row r="267" spans="1:14" ht="13.8">
      <c r="A267" s="79" t="s">
        <v>775</v>
      </c>
      <c r="B267" s="79" t="s">
        <v>776</v>
      </c>
      <c r="C267" s="79" t="s">
        <v>28</v>
      </c>
      <c r="D267" s="79" t="s">
        <v>29</v>
      </c>
      <c r="E267" s="215">
        <v>1235.5899999999999</v>
      </c>
      <c r="F267" s="24">
        <f t="shared" si="19"/>
        <v>1507.4197999999999</v>
      </c>
      <c r="G267" s="188">
        <v>0</v>
      </c>
      <c r="H267" s="24">
        <v>1235.5899999999999</v>
      </c>
      <c r="I267" s="23">
        <f t="shared" si="23"/>
        <v>1507.42</v>
      </c>
      <c r="J267" s="24">
        <f t="shared" si="20"/>
        <v>14827.079999999998</v>
      </c>
      <c r="K267" s="24">
        <f t="shared" si="18"/>
        <v>18089.04</v>
      </c>
      <c r="L267" s="97"/>
      <c r="M267" s="24">
        <f t="shared" si="21"/>
        <v>0</v>
      </c>
      <c r="N267" s="24">
        <f t="shared" si="22"/>
        <v>0</v>
      </c>
    </row>
    <row r="268" spans="1:14" ht="27">
      <c r="A268" s="79" t="s">
        <v>777</v>
      </c>
      <c r="B268" s="79" t="s">
        <v>1803</v>
      </c>
      <c r="C268" s="79" t="s">
        <v>28</v>
      </c>
      <c r="D268" s="79" t="s">
        <v>29</v>
      </c>
      <c r="E268" s="215">
        <v>823.72</v>
      </c>
      <c r="F268" s="24">
        <f t="shared" si="19"/>
        <v>1004.9384</v>
      </c>
      <c r="G268" s="188">
        <v>0</v>
      </c>
      <c r="H268" s="24">
        <v>823.72</v>
      </c>
      <c r="I268" s="23">
        <f t="shared" si="23"/>
        <v>1004.94</v>
      </c>
      <c r="J268" s="24">
        <f t="shared" si="20"/>
        <v>9884.64</v>
      </c>
      <c r="K268" s="24">
        <f t="shared" si="18"/>
        <v>12059.28</v>
      </c>
      <c r="L268" s="97"/>
      <c r="M268" s="24">
        <f t="shared" si="21"/>
        <v>0</v>
      </c>
      <c r="N268" s="24">
        <f t="shared" si="22"/>
        <v>0</v>
      </c>
    </row>
    <row r="269" spans="1:14" ht="13.8">
      <c r="A269" s="79" t="s">
        <v>778</v>
      </c>
      <c r="B269" s="79" t="s">
        <v>779</v>
      </c>
      <c r="C269" s="79" t="s">
        <v>28</v>
      </c>
      <c r="D269" s="79" t="s">
        <v>29</v>
      </c>
      <c r="E269" s="215">
        <v>55.4</v>
      </c>
      <c r="F269" s="24">
        <f t="shared" si="19"/>
        <v>67.587999999999994</v>
      </c>
      <c r="G269" s="188">
        <v>0</v>
      </c>
      <c r="H269" s="24">
        <v>55.4</v>
      </c>
      <c r="I269" s="23">
        <f t="shared" si="23"/>
        <v>67.59</v>
      </c>
      <c r="J269" s="24">
        <f t="shared" si="20"/>
        <v>664.8</v>
      </c>
      <c r="K269" s="24">
        <f t="shared" si="18"/>
        <v>811.08</v>
      </c>
      <c r="L269" s="97"/>
      <c r="M269" s="24">
        <f t="shared" si="21"/>
        <v>0</v>
      </c>
      <c r="N269" s="24">
        <f t="shared" si="22"/>
        <v>0</v>
      </c>
    </row>
    <row r="270" spans="1:14" ht="13.8">
      <c r="A270" s="79" t="s">
        <v>780</v>
      </c>
      <c r="B270" s="79" t="s">
        <v>781</v>
      </c>
      <c r="C270" s="79" t="s">
        <v>28</v>
      </c>
      <c r="D270" s="79" t="s">
        <v>29</v>
      </c>
      <c r="E270" s="215">
        <v>823.72</v>
      </c>
      <c r="F270" s="24">
        <f t="shared" si="19"/>
        <v>1004.9384</v>
      </c>
      <c r="G270" s="188">
        <v>0</v>
      </c>
      <c r="H270" s="24">
        <v>823.72</v>
      </c>
      <c r="I270" s="23">
        <f t="shared" si="23"/>
        <v>1004.94</v>
      </c>
      <c r="J270" s="24">
        <f t="shared" si="20"/>
        <v>9884.64</v>
      </c>
      <c r="K270" s="24">
        <f t="shared" si="18"/>
        <v>12059.28</v>
      </c>
      <c r="L270" s="97"/>
      <c r="M270" s="24">
        <f t="shared" si="21"/>
        <v>0</v>
      </c>
      <c r="N270" s="24">
        <f t="shared" si="22"/>
        <v>0</v>
      </c>
    </row>
    <row r="271" spans="1:14" ht="13.8">
      <c r="A271" s="79" t="s">
        <v>782</v>
      </c>
      <c r="B271" s="79" t="s">
        <v>783</v>
      </c>
      <c r="C271" s="79" t="s">
        <v>28</v>
      </c>
      <c r="D271" s="79" t="s">
        <v>29</v>
      </c>
      <c r="E271" s="215">
        <v>49.43</v>
      </c>
      <c r="F271" s="24">
        <f t="shared" si="19"/>
        <v>60.304600000000001</v>
      </c>
      <c r="G271" s="188">
        <v>0</v>
      </c>
      <c r="H271" s="24">
        <v>49.43</v>
      </c>
      <c r="I271" s="23">
        <f t="shared" si="23"/>
        <v>60.3</v>
      </c>
      <c r="J271" s="24">
        <f t="shared" si="20"/>
        <v>593.16</v>
      </c>
      <c r="K271" s="24">
        <f t="shared" si="18"/>
        <v>723.59999999999991</v>
      </c>
      <c r="L271" s="97"/>
      <c r="M271" s="24">
        <f t="shared" si="21"/>
        <v>0</v>
      </c>
      <c r="N271" s="24">
        <f t="shared" si="22"/>
        <v>0</v>
      </c>
    </row>
    <row r="272" spans="1:14" ht="27">
      <c r="A272" s="79" t="s">
        <v>784</v>
      </c>
      <c r="B272" s="79" t="s">
        <v>1769</v>
      </c>
      <c r="C272" s="79" t="s">
        <v>28</v>
      </c>
      <c r="D272" s="79" t="s">
        <v>29</v>
      </c>
      <c r="E272" s="215">
        <v>0</v>
      </c>
      <c r="F272" s="24">
        <f t="shared" si="19"/>
        <v>0</v>
      </c>
      <c r="G272" s="188">
        <v>0</v>
      </c>
      <c r="H272" s="24">
        <v>0</v>
      </c>
      <c r="I272" s="23">
        <f t="shared" si="23"/>
        <v>0</v>
      </c>
      <c r="J272" s="24">
        <f t="shared" si="20"/>
        <v>0</v>
      </c>
      <c r="K272" s="24">
        <f t="shared" si="18"/>
        <v>0</v>
      </c>
      <c r="L272" s="97"/>
      <c r="M272" s="24">
        <f t="shared" si="21"/>
        <v>0</v>
      </c>
      <c r="N272" s="24">
        <f t="shared" si="22"/>
        <v>0</v>
      </c>
    </row>
    <row r="273" spans="1:14" ht="13.8">
      <c r="A273" s="79" t="s">
        <v>785</v>
      </c>
      <c r="B273" s="79" t="s">
        <v>786</v>
      </c>
      <c r="C273" s="79" t="s">
        <v>28</v>
      </c>
      <c r="D273" s="79" t="s">
        <v>29</v>
      </c>
      <c r="E273" s="215">
        <v>55.4</v>
      </c>
      <c r="F273" s="24">
        <f t="shared" si="19"/>
        <v>67.587999999999994</v>
      </c>
      <c r="G273" s="188">
        <v>0</v>
      </c>
      <c r="H273" s="24">
        <v>55.4</v>
      </c>
      <c r="I273" s="23">
        <f t="shared" si="23"/>
        <v>67.59</v>
      </c>
      <c r="J273" s="24">
        <f t="shared" si="20"/>
        <v>664.8</v>
      </c>
      <c r="K273" s="24">
        <f t="shared" si="18"/>
        <v>811.08</v>
      </c>
      <c r="L273" s="97"/>
      <c r="M273" s="24">
        <f t="shared" si="21"/>
        <v>0</v>
      </c>
      <c r="N273" s="24">
        <f t="shared" si="22"/>
        <v>0</v>
      </c>
    </row>
    <row r="274" spans="1:14" ht="13.8">
      <c r="A274" s="79" t="s">
        <v>787</v>
      </c>
      <c r="B274" s="79" t="s">
        <v>788</v>
      </c>
      <c r="C274" s="79" t="s">
        <v>28</v>
      </c>
      <c r="D274" s="79" t="s">
        <v>29</v>
      </c>
      <c r="E274" s="215">
        <v>148.27000000000001</v>
      </c>
      <c r="F274" s="24">
        <f t="shared" si="19"/>
        <v>180.88939999999999</v>
      </c>
      <c r="G274" s="188">
        <v>0</v>
      </c>
      <c r="H274" s="24">
        <v>148.27000000000001</v>
      </c>
      <c r="I274" s="23">
        <f t="shared" si="23"/>
        <v>180.89</v>
      </c>
      <c r="J274" s="24">
        <f t="shared" si="20"/>
        <v>1779.2400000000002</v>
      </c>
      <c r="K274" s="24">
        <f t="shared" si="18"/>
        <v>2170.6799999999998</v>
      </c>
      <c r="L274" s="97"/>
      <c r="M274" s="24">
        <f t="shared" si="21"/>
        <v>0</v>
      </c>
      <c r="N274" s="24">
        <f t="shared" si="22"/>
        <v>0</v>
      </c>
    </row>
    <row r="275" spans="1:14" ht="13.8">
      <c r="A275" s="79" t="s">
        <v>789</v>
      </c>
      <c r="B275" s="79" t="s">
        <v>790</v>
      </c>
      <c r="C275" s="79" t="s">
        <v>28</v>
      </c>
      <c r="D275" s="79" t="s">
        <v>29</v>
      </c>
      <c r="E275" s="215">
        <v>24.71</v>
      </c>
      <c r="F275" s="24">
        <f t="shared" si="19"/>
        <v>30.1462</v>
      </c>
      <c r="G275" s="188">
        <v>0</v>
      </c>
      <c r="H275" s="24">
        <v>24.71</v>
      </c>
      <c r="I275" s="23">
        <f t="shared" si="23"/>
        <v>30.15</v>
      </c>
      <c r="J275" s="24">
        <f t="shared" si="20"/>
        <v>296.52</v>
      </c>
      <c r="K275" s="24">
        <f t="shared" si="18"/>
        <v>361.79999999999995</v>
      </c>
      <c r="L275" s="97"/>
      <c r="M275" s="24">
        <f t="shared" si="21"/>
        <v>0</v>
      </c>
      <c r="N275" s="24">
        <f t="shared" si="22"/>
        <v>0</v>
      </c>
    </row>
    <row r="276" spans="1:14" ht="13.8">
      <c r="A276" s="79" t="s">
        <v>1767</v>
      </c>
      <c r="B276" s="79" t="s">
        <v>1770</v>
      </c>
      <c r="C276" s="79" t="s">
        <v>28</v>
      </c>
      <c r="D276" s="79" t="s">
        <v>29</v>
      </c>
      <c r="E276" s="215">
        <v>24.71</v>
      </c>
      <c r="F276" s="24">
        <f t="shared" si="19"/>
        <v>30.1462</v>
      </c>
      <c r="G276" s="188">
        <v>0</v>
      </c>
      <c r="H276" s="24">
        <v>24.71</v>
      </c>
      <c r="I276" s="23">
        <f t="shared" si="23"/>
        <v>30.15</v>
      </c>
      <c r="J276" s="24">
        <f t="shared" si="20"/>
        <v>296.52</v>
      </c>
      <c r="K276" s="24">
        <f t="shared" si="18"/>
        <v>361.79999999999995</v>
      </c>
      <c r="L276" s="97"/>
      <c r="M276" s="24">
        <f t="shared" si="21"/>
        <v>0</v>
      </c>
      <c r="N276" s="24">
        <f t="shared" si="22"/>
        <v>0</v>
      </c>
    </row>
    <row r="277" spans="1:14" ht="13.8">
      <c r="A277" s="79" t="s">
        <v>791</v>
      </c>
      <c r="B277" s="79" t="s">
        <v>792</v>
      </c>
      <c r="C277" s="79" t="s">
        <v>28</v>
      </c>
      <c r="D277" s="79" t="s">
        <v>29</v>
      </c>
      <c r="E277" s="215">
        <v>148.27000000000001</v>
      </c>
      <c r="F277" s="24">
        <f t="shared" si="19"/>
        <v>180.88939999999999</v>
      </c>
      <c r="G277" s="188">
        <v>0</v>
      </c>
      <c r="H277" s="24">
        <v>148.27000000000001</v>
      </c>
      <c r="I277" s="23">
        <f t="shared" si="23"/>
        <v>180.89</v>
      </c>
      <c r="J277" s="24">
        <f t="shared" si="20"/>
        <v>1779.2400000000002</v>
      </c>
      <c r="K277" s="24">
        <f t="shared" si="18"/>
        <v>2170.6799999999998</v>
      </c>
      <c r="L277" s="97"/>
      <c r="M277" s="24">
        <f t="shared" si="21"/>
        <v>0</v>
      </c>
      <c r="N277" s="24">
        <f t="shared" si="22"/>
        <v>0</v>
      </c>
    </row>
    <row r="278" spans="1:14" ht="13.8">
      <c r="A278" s="79" t="s">
        <v>793</v>
      </c>
      <c r="B278" s="79" t="s">
        <v>794</v>
      </c>
      <c r="C278" s="79" t="s">
        <v>28</v>
      </c>
      <c r="D278" s="79" t="s">
        <v>29</v>
      </c>
      <c r="E278" s="215">
        <v>16.47</v>
      </c>
      <c r="F278" s="24">
        <f t="shared" si="19"/>
        <v>20.093399999999999</v>
      </c>
      <c r="G278" s="188">
        <v>0</v>
      </c>
      <c r="H278" s="24">
        <v>16.47</v>
      </c>
      <c r="I278" s="23">
        <f t="shared" si="23"/>
        <v>20.09</v>
      </c>
      <c r="J278" s="24">
        <f t="shared" si="20"/>
        <v>197.64</v>
      </c>
      <c r="K278" s="24">
        <f t="shared" si="18"/>
        <v>241.07999999999998</v>
      </c>
      <c r="L278" s="97"/>
      <c r="M278" s="24">
        <f t="shared" si="21"/>
        <v>0</v>
      </c>
      <c r="N278" s="24">
        <f t="shared" si="22"/>
        <v>0</v>
      </c>
    </row>
    <row r="279" spans="1:14" ht="13.8">
      <c r="A279" s="79" t="s">
        <v>795</v>
      </c>
      <c r="B279" s="79" t="s">
        <v>796</v>
      </c>
      <c r="C279" s="79" t="s">
        <v>28</v>
      </c>
      <c r="D279" s="79" t="s">
        <v>29</v>
      </c>
      <c r="E279" s="215">
        <v>16.47</v>
      </c>
      <c r="F279" s="24">
        <f t="shared" si="19"/>
        <v>20.093399999999999</v>
      </c>
      <c r="G279" s="188">
        <v>0</v>
      </c>
      <c r="H279" s="24">
        <v>16.47</v>
      </c>
      <c r="I279" s="23">
        <f t="shared" si="23"/>
        <v>20.09</v>
      </c>
      <c r="J279" s="24">
        <f t="shared" si="20"/>
        <v>197.64</v>
      </c>
      <c r="K279" s="24">
        <f t="shared" si="18"/>
        <v>241.07999999999998</v>
      </c>
      <c r="L279" s="97"/>
      <c r="M279" s="24">
        <f t="shared" si="21"/>
        <v>0</v>
      </c>
      <c r="N279" s="24">
        <f t="shared" si="22"/>
        <v>0</v>
      </c>
    </row>
    <row r="280" spans="1:14" ht="13.8">
      <c r="A280" s="79" t="s">
        <v>797</v>
      </c>
      <c r="B280" s="79" t="s">
        <v>798</v>
      </c>
      <c r="C280" s="79" t="s">
        <v>28</v>
      </c>
      <c r="D280" s="79" t="s">
        <v>29</v>
      </c>
      <c r="E280" s="215">
        <v>16.47</v>
      </c>
      <c r="F280" s="24">
        <f t="shared" si="19"/>
        <v>20.093399999999999</v>
      </c>
      <c r="G280" s="188">
        <v>0</v>
      </c>
      <c r="H280" s="24">
        <v>16.47</v>
      </c>
      <c r="I280" s="23">
        <f t="shared" si="23"/>
        <v>20.09</v>
      </c>
      <c r="J280" s="24">
        <f t="shared" si="20"/>
        <v>197.64</v>
      </c>
      <c r="K280" s="24">
        <f t="shared" si="18"/>
        <v>241.07999999999998</v>
      </c>
      <c r="L280" s="97"/>
      <c r="M280" s="24">
        <f t="shared" si="21"/>
        <v>0</v>
      </c>
      <c r="N280" s="24">
        <f t="shared" si="22"/>
        <v>0</v>
      </c>
    </row>
    <row r="281" spans="1:14" ht="13.8">
      <c r="A281" s="79" t="s">
        <v>799</v>
      </c>
      <c r="B281" s="79" t="s">
        <v>800</v>
      </c>
      <c r="C281" s="79" t="s">
        <v>28</v>
      </c>
      <c r="D281" s="79" t="s">
        <v>29</v>
      </c>
      <c r="E281" s="215">
        <v>16.47</v>
      </c>
      <c r="F281" s="24">
        <f t="shared" si="19"/>
        <v>20.093399999999999</v>
      </c>
      <c r="G281" s="188">
        <v>0</v>
      </c>
      <c r="H281" s="24">
        <v>16.47</v>
      </c>
      <c r="I281" s="23">
        <f t="shared" si="23"/>
        <v>20.09</v>
      </c>
      <c r="J281" s="24">
        <f t="shared" si="20"/>
        <v>197.64</v>
      </c>
      <c r="K281" s="24">
        <f t="shared" si="18"/>
        <v>241.07999999999998</v>
      </c>
      <c r="L281" s="97"/>
      <c r="M281" s="24">
        <f t="shared" si="21"/>
        <v>0</v>
      </c>
      <c r="N281" s="24">
        <f t="shared" si="22"/>
        <v>0</v>
      </c>
    </row>
    <row r="282" spans="1:14" ht="13.8">
      <c r="A282" s="79" t="s">
        <v>801</v>
      </c>
      <c r="B282" s="79" t="s">
        <v>802</v>
      </c>
      <c r="C282" s="79" t="s">
        <v>28</v>
      </c>
      <c r="D282" s="79" t="s">
        <v>29</v>
      </c>
      <c r="E282" s="215">
        <v>16.47</v>
      </c>
      <c r="F282" s="24">
        <f t="shared" si="19"/>
        <v>20.093399999999999</v>
      </c>
      <c r="G282" s="188">
        <v>0</v>
      </c>
      <c r="H282" s="24">
        <v>16.47</v>
      </c>
      <c r="I282" s="23">
        <f t="shared" si="23"/>
        <v>20.09</v>
      </c>
      <c r="J282" s="24">
        <f t="shared" si="20"/>
        <v>197.64</v>
      </c>
      <c r="K282" s="24">
        <f t="shared" si="18"/>
        <v>241.07999999999998</v>
      </c>
      <c r="L282" s="97"/>
      <c r="M282" s="24">
        <f t="shared" si="21"/>
        <v>0</v>
      </c>
      <c r="N282" s="24">
        <f t="shared" si="22"/>
        <v>0</v>
      </c>
    </row>
    <row r="283" spans="1:14" ht="13.8">
      <c r="A283" s="79" t="s">
        <v>803</v>
      </c>
      <c r="B283" s="79" t="s">
        <v>804</v>
      </c>
      <c r="C283" s="79" t="s">
        <v>28</v>
      </c>
      <c r="D283" s="79" t="s">
        <v>29</v>
      </c>
      <c r="E283" s="215">
        <v>62.6</v>
      </c>
      <c r="F283" s="24">
        <f t="shared" si="19"/>
        <v>76.372</v>
      </c>
      <c r="G283" s="188">
        <v>0</v>
      </c>
      <c r="H283" s="24">
        <v>62.6</v>
      </c>
      <c r="I283" s="23">
        <f t="shared" si="23"/>
        <v>76.37</v>
      </c>
      <c r="J283" s="24">
        <f t="shared" si="20"/>
        <v>751.2</v>
      </c>
      <c r="K283" s="24">
        <f t="shared" si="18"/>
        <v>916.44</v>
      </c>
      <c r="L283" s="97"/>
      <c r="M283" s="24">
        <f t="shared" si="21"/>
        <v>0</v>
      </c>
      <c r="N283" s="24">
        <f t="shared" si="22"/>
        <v>0</v>
      </c>
    </row>
    <row r="284" spans="1:14" ht="13.8">
      <c r="A284" s="79" t="s">
        <v>805</v>
      </c>
      <c r="B284" s="79" t="s">
        <v>806</v>
      </c>
      <c r="C284" s="79" t="s">
        <v>28</v>
      </c>
      <c r="D284" s="79" t="s">
        <v>29</v>
      </c>
      <c r="E284" s="215">
        <v>13.18</v>
      </c>
      <c r="F284" s="24">
        <f t="shared" si="19"/>
        <v>16.079599999999999</v>
      </c>
      <c r="G284" s="188">
        <v>0</v>
      </c>
      <c r="H284" s="24">
        <v>13.18</v>
      </c>
      <c r="I284" s="23">
        <f t="shared" si="23"/>
        <v>16.079999999999998</v>
      </c>
      <c r="J284" s="24">
        <f t="shared" si="20"/>
        <v>158.16</v>
      </c>
      <c r="K284" s="24">
        <f t="shared" si="18"/>
        <v>192.95999999999998</v>
      </c>
      <c r="L284" s="97"/>
      <c r="M284" s="24">
        <f t="shared" si="21"/>
        <v>0</v>
      </c>
      <c r="N284" s="24">
        <f t="shared" si="22"/>
        <v>0</v>
      </c>
    </row>
    <row r="285" spans="1:14" ht="13.8">
      <c r="A285" s="79" t="s">
        <v>807</v>
      </c>
      <c r="B285" s="79" t="s">
        <v>808</v>
      </c>
      <c r="C285" s="79" t="s">
        <v>28</v>
      </c>
      <c r="D285" s="79" t="s">
        <v>29</v>
      </c>
      <c r="E285" s="215">
        <v>13.18</v>
      </c>
      <c r="F285" s="24">
        <f t="shared" si="19"/>
        <v>16.079599999999999</v>
      </c>
      <c r="G285" s="188">
        <v>0</v>
      </c>
      <c r="H285" s="24">
        <v>13.18</v>
      </c>
      <c r="I285" s="23">
        <f t="shared" si="23"/>
        <v>16.079999999999998</v>
      </c>
      <c r="J285" s="24">
        <f t="shared" si="20"/>
        <v>158.16</v>
      </c>
      <c r="K285" s="24">
        <f t="shared" si="18"/>
        <v>192.95999999999998</v>
      </c>
      <c r="L285" s="97"/>
      <c r="M285" s="24">
        <f t="shared" si="21"/>
        <v>0</v>
      </c>
      <c r="N285" s="24">
        <f t="shared" si="22"/>
        <v>0</v>
      </c>
    </row>
    <row r="286" spans="1:14" ht="13.8">
      <c r="A286" s="79" t="s">
        <v>809</v>
      </c>
      <c r="B286" s="79" t="s">
        <v>810</v>
      </c>
      <c r="C286" s="79" t="s">
        <v>28</v>
      </c>
      <c r="D286" s="79" t="s">
        <v>29</v>
      </c>
      <c r="E286" s="215">
        <v>13.18</v>
      </c>
      <c r="F286" s="24">
        <f t="shared" si="19"/>
        <v>16.079599999999999</v>
      </c>
      <c r="G286" s="188">
        <v>0</v>
      </c>
      <c r="H286" s="24">
        <v>13.18</v>
      </c>
      <c r="I286" s="23">
        <f t="shared" si="23"/>
        <v>16.079999999999998</v>
      </c>
      <c r="J286" s="24">
        <f t="shared" si="20"/>
        <v>158.16</v>
      </c>
      <c r="K286" s="24">
        <f t="shared" ref="K286:K346" si="24">IF(C286="1 Month(s)", I286*12, I286)</f>
        <v>192.95999999999998</v>
      </c>
      <c r="L286" s="97"/>
      <c r="M286" s="24">
        <f t="shared" si="21"/>
        <v>0</v>
      </c>
      <c r="N286" s="24">
        <f t="shared" si="22"/>
        <v>0</v>
      </c>
    </row>
    <row r="287" spans="1:14" ht="13.8">
      <c r="A287" s="79" t="s">
        <v>811</v>
      </c>
      <c r="B287" s="79" t="s">
        <v>812</v>
      </c>
      <c r="C287" s="79" t="s">
        <v>28</v>
      </c>
      <c r="D287" s="79" t="s">
        <v>29</v>
      </c>
      <c r="E287" s="215">
        <v>118.62</v>
      </c>
      <c r="F287" s="24">
        <f t="shared" ref="F287:F347" si="25">E287*1.22</f>
        <v>144.71639999999999</v>
      </c>
      <c r="G287" s="188">
        <v>0</v>
      </c>
      <c r="H287" s="24">
        <v>118.62</v>
      </c>
      <c r="I287" s="23">
        <f t="shared" si="23"/>
        <v>144.72</v>
      </c>
      <c r="J287" s="24">
        <f t="shared" ref="J287:J347" si="26">IF(C287="1 Month(s)", H287*12, H287)</f>
        <v>1423.44</v>
      </c>
      <c r="K287" s="24">
        <f t="shared" si="24"/>
        <v>1736.6399999999999</v>
      </c>
      <c r="L287" s="97"/>
      <c r="M287" s="24">
        <f t="shared" ref="M287:M347" si="27">J287*L287</f>
        <v>0</v>
      </c>
      <c r="N287" s="24">
        <f t="shared" ref="N287:N347" si="28">K287*L287</f>
        <v>0</v>
      </c>
    </row>
    <row r="288" spans="1:14" ht="13.8">
      <c r="A288" s="79" t="s">
        <v>813</v>
      </c>
      <c r="B288" s="79" t="s">
        <v>814</v>
      </c>
      <c r="C288" s="79" t="s">
        <v>28</v>
      </c>
      <c r="D288" s="79" t="s">
        <v>29</v>
      </c>
      <c r="E288" s="215">
        <v>49.43</v>
      </c>
      <c r="F288" s="24">
        <f t="shared" si="25"/>
        <v>60.304600000000001</v>
      </c>
      <c r="G288" s="188">
        <v>0</v>
      </c>
      <c r="H288" s="24">
        <v>49.43</v>
      </c>
      <c r="I288" s="23">
        <f t="shared" ref="I288:I348" si="29">ROUND(H288*1.22,2)</f>
        <v>60.3</v>
      </c>
      <c r="J288" s="24">
        <f t="shared" si="26"/>
        <v>593.16</v>
      </c>
      <c r="K288" s="24">
        <f t="shared" si="24"/>
        <v>723.59999999999991</v>
      </c>
      <c r="L288" s="97"/>
      <c r="M288" s="24">
        <f t="shared" si="27"/>
        <v>0</v>
      </c>
      <c r="N288" s="24">
        <f t="shared" si="28"/>
        <v>0</v>
      </c>
    </row>
    <row r="289" spans="1:14" ht="13.8">
      <c r="A289" s="79" t="s">
        <v>815</v>
      </c>
      <c r="B289" s="79" t="s">
        <v>816</v>
      </c>
      <c r="C289" s="79" t="s">
        <v>28</v>
      </c>
      <c r="D289" s="79" t="s">
        <v>29</v>
      </c>
      <c r="E289" s="215">
        <v>19.77</v>
      </c>
      <c r="F289" s="24">
        <f t="shared" si="25"/>
        <v>24.119399999999999</v>
      </c>
      <c r="G289" s="188">
        <v>0</v>
      </c>
      <c r="H289" s="24">
        <v>19.77</v>
      </c>
      <c r="I289" s="23">
        <f t="shared" si="29"/>
        <v>24.12</v>
      </c>
      <c r="J289" s="24">
        <f t="shared" si="26"/>
        <v>237.24</v>
      </c>
      <c r="K289" s="24">
        <f t="shared" si="24"/>
        <v>289.44</v>
      </c>
      <c r="L289" s="97"/>
      <c r="M289" s="24">
        <f t="shared" si="27"/>
        <v>0</v>
      </c>
      <c r="N289" s="24">
        <f t="shared" si="28"/>
        <v>0</v>
      </c>
    </row>
    <row r="290" spans="1:14" ht="13.8">
      <c r="A290" s="79" t="s">
        <v>817</v>
      </c>
      <c r="B290" s="79" t="s">
        <v>818</v>
      </c>
      <c r="C290" s="79" t="s">
        <v>28</v>
      </c>
      <c r="D290" s="79" t="s">
        <v>29</v>
      </c>
      <c r="E290" s="215">
        <v>118.62</v>
      </c>
      <c r="F290" s="24">
        <f t="shared" si="25"/>
        <v>144.71639999999999</v>
      </c>
      <c r="G290" s="188">
        <v>0</v>
      </c>
      <c r="H290" s="24">
        <v>118.62</v>
      </c>
      <c r="I290" s="23">
        <f t="shared" si="29"/>
        <v>144.72</v>
      </c>
      <c r="J290" s="24">
        <f t="shared" si="26"/>
        <v>1423.44</v>
      </c>
      <c r="K290" s="24">
        <f t="shared" si="24"/>
        <v>1736.6399999999999</v>
      </c>
      <c r="L290" s="97"/>
      <c r="M290" s="24">
        <f t="shared" si="27"/>
        <v>0</v>
      </c>
      <c r="N290" s="24">
        <f t="shared" si="28"/>
        <v>0</v>
      </c>
    </row>
    <row r="291" spans="1:14" ht="13.8">
      <c r="A291" s="79" t="s">
        <v>819</v>
      </c>
      <c r="B291" s="79" t="s">
        <v>820</v>
      </c>
      <c r="C291" s="79" t="s">
        <v>28</v>
      </c>
      <c r="D291" s="79" t="s">
        <v>29</v>
      </c>
      <c r="E291" s="215">
        <v>19.77</v>
      </c>
      <c r="F291" s="24">
        <f t="shared" si="25"/>
        <v>24.119399999999999</v>
      </c>
      <c r="G291" s="188">
        <v>0</v>
      </c>
      <c r="H291" s="24">
        <v>19.77</v>
      </c>
      <c r="I291" s="23">
        <f t="shared" si="29"/>
        <v>24.12</v>
      </c>
      <c r="J291" s="24">
        <f t="shared" si="26"/>
        <v>237.24</v>
      </c>
      <c r="K291" s="24">
        <f t="shared" si="24"/>
        <v>289.44</v>
      </c>
      <c r="L291" s="97"/>
      <c r="M291" s="24">
        <f t="shared" si="27"/>
        <v>0</v>
      </c>
      <c r="N291" s="24">
        <f t="shared" si="28"/>
        <v>0</v>
      </c>
    </row>
    <row r="292" spans="1:14" ht="13.8">
      <c r="A292" s="79" t="s">
        <v>821</v>
      </c>
      <c r="B292" s="79" t="s">
        <v>822</v>
      </c>
      <c r="C292" s="79" t="s">
        <v>28</v>
      </c>
      <c r="D292" s="79" t="s">
        <v>29</v>
      </c>
      <c r="E292" s="215">
        <v>118.62</v>
      </c>
      <c r="F292" s="24">
        <f t="shared" si="25"/>
        <v>144.71639999999999</v>
      </c>
      <c r="G292" s="188">
        <v>0</v>
      </c>
      <c r="H292" s="24">
        <v>118.62</v>
      </c>
      <c r="I292" s="23">
        <f t="shared" si="29"/>
        <v>144.72</v>
      </c>
      <c r="J292" s="24">
        <f t="shared" si="26"/>
        <v>1423.44</v>
      </c>
      <c r="K292" s="24">
        <f t="shared" si="24"/>
        <v>1736.6399999999999</v>
      </c>
      <c r="L292" s="97"/>
      <c r="M292" s="24">
        <f t="shared" si="27"/>
        <v>0</v>
      </c>
      <c r="N292" s="24">
        <f t="shared" si="28"/>
        <v>0</v>
      </c>
    </row>
    <row r="293" spans="1:14" ht="13.8">
      <c r="A293" s="79" t="s">
        <v>823</v>
      </c>
      <c r="B293" s="79" t="s">
        <v>824</v>
      </c>
      <c r="C293" s="79" t="s">
        <v>28</v>
      </c>
      <c r="D293" s="79" t="s">
        <v>29</v>
      </c>
      <c r="E293" s="215">
        <v>19.77</v>
      </c>
      <c r="F293" s="24">
        <f t="shared" si="25"/>
        <v>24.119399999999999</v>
      </c>
      <c r="G293" s="188">
        <v>0</v>
      </c>
      <c r="H293" s="24">
        <v>19.77</v>
      </c>
      <c r="I293" s="23">
        <f t="shared" si="29"/>
        <v>24.12</v>
      </c>
      <c r="J293" s="24">
        <f t="shared" si="26"/>
        <v>237.24</v>
      </c>
      <c r="K293" s="24">
        <f t="shared" si="24"/>
        <v>289.44</v>
      </c>
      <c r="L293" s="97"/>
      <c r="M293" s="24">
        <f t="shared" si="27"/>
        <v>0</v>
      </c>
      <c r="N293" s="24">
        <f t="shared" si="28"/>
        <v>0</v>
      </c>
    </row>
    <row r="294" spans="1:14" ht="27">
      <c r="A294" s="79" t="s">
        <v>825</v>
      </c>
      <c r="B294" s="79" t="s">
        <v>1771</v>
      </c>
      <c r="C294" s="79" t="s">
        <v>28</v>
      </c>
      <c r="D294" s="79" t="s">
        <v>29</v>
      </c>
      <c r="E294" s="215">
        <v>82.37</v>
      </c>
      <c r="F294" s="24">
        <f t="shared" si="25"/>
        <v>100.4914</v>
      </c>
      <c r="G294" s="188">
        <v>0</v>
      </c>
      <c r="H294" s="24">
        <v>82.37</v>
      </c>
      <c r="I294" s="23">
        <f t="shared" si="29"/>
        <v>100.49</v>
      </c>
      <c r="J294" s="24">
        <f t="shared" si="26"/>
        <v>988.44</v>
      </c>
      <c r="K294" s="24">
        <f t="shared" si="24"/>
        <v>1205.8799999999999</v>
      </c>
      <c r="L294" s="97"/>
      <c r="M294" s="24">
        <f t="shared" si="27"/>
        <v>0</v>
      </c>
      <c r="N294" s="24">
        <f t="shared" si="28"/>
        <v>0</v>
      </c>
    </row>
    <row r="295" spans="1:14" ht="13.8">
      <c r="A295" s="79" t="s">
        <v>826</v>
      </c>
      <c r="B295" s="79" t="s">
        <v>827</v>
      </c>
      <c r="C295" s="79" t="s">
        <v>28</v>
      </c>
      <c r="D295" s="79" t="s">
        <v>29</v>
      </c>
      <c r="E295" s="215">
        <v>205.93</v>
      </c>
      <c r="F295" s="24">
        <f t="shared" si="25"/>
        <v>251.2346</v>
      </c>
      <c r="G295" s="188">
        <v>0</v>
      </c>
      <c r="H295" s="24">
        <v>205.93</v>
      </c>
      <c r="I295" s="23">
        <f t="shared" si="29"/>
        <v>251.23</v>
      </c>
      <c r="J295" s="24">
        <f t="shared" si="26"/>
        <v>2471.16</v>
      </c>
      <c r="K295" s="24">
        <f t="shared" si="24"/>
        <v>3014.7599999999998</v>
      </c>
      <c r="L295" s="97"/>
      <c r="M295" s="24">
        <f t="shared" si="27"/>
        <v>0</v>
      </c>
      <c r="N295" s="24">
        <f t="shared" si="28"/>
        <v>0</v>
      </c>
    </row>
    <row r="296" spans="1:14" ht="13.8">
      <c r="A296" s="79" t="s">
        <v>828</v>
      </c>
      <c r="B296" s="79" t="s">
        <v>829</v>
      </c>
      <c r="C296" s="79" t="s">
        <v>28</v>
      </c>
      <c r="D296" s="79" t="s">
        <v>29</v>
      </c>
      <c r="E296" s="215">
        <v>16.47</v>
      </c>
      <c r="F296" s="24">
        <f t="shared" si="25"/>
        <v>20.093399999999999</v>
      </c>
      <c r="G296" s="188">
        <v>0</v>
      </c>
      <c r="H296" s="24">
        <v>16.47</v>
      </c>
      <c r="I296" s="23">
        <f t="shared" si="29"/>
        <v>20.09</v>
      </c>
      <c r="J296" s="24">
        <f t="shared" si="26"/>
        <v>197.64</v>
      </c>
      <c r="K296" s="24">
        <f t="shared" si="24"/>
        <v>241.07999999999998</v>
      </c>
      <c r="L296" s="97"/>
      <c r="M296" s="24">
        <f t="shared" si="27"/>
        <v>0</v>
      </c>
      <c r="N296" s="24">
        <f t="shared" si="28"/>
        <v>0</v>
      </c>
    </row>
    <row r="297" spans="1:14" ht="13.8">
      <c r="A297" s="79" t="s">
        <v>830</v>
      </c>
      <c r="B297" s="79" t="s">
        <v>831</v>
      </c>
      <c r="C297" s="79" t="s">
        <v>28</v>
      </c>
      <c r="D297" s="79" t="s">
        <v>29</v>
      </c>
      <c r="E297" s="215">
        <v>12.35</v>
      </c>
      <c r="F297" s="24">
        <f t="shared" si="25"/>
        <v>15.066999999999998</v>
      </c>
      <c r="G297" s="188">
        <v>0</v>
      </c>
      <c r="H297" s="24">
        <v>12.35</v>
      </c>
      <c r="I297" s="23">
        <f t="shared" si="29"/>
        <v>15.07</v>
      </c>
      <c r="J297" s="24">
        <f t="shared" si="26"/>
        <v>148.19999999999999</v>
      </c>
      <c r="K297" s="24">
        <f t="shared" si="24"/>
        <v>180.84</v>
      </c>
      <c r="L297" s="97"/>
      <c r="M297" s="24">
        <f t="shared" si="27"/>
        <v>0</v>
      </c>
      <c r="N297" s="24">
        <f t="shared" si="28"/>
        <v>0</v>
      </c>
    </row>
    <row r="298" spans="1:14" ht="13.8">
      <c r="A298" s="79" t="s">
        <v>832</v>
      </c>
      <c r="B298" s="79" t="s">
        <v>833</v>
      </c>
      <c r="C298" s="79" t="s">
        <v>28</v>
      </c>
      <c r="D298" s="79" t="s">
        <v>29</v>
      </c>
      <c r="E298" s="215">
        <v>82.37</v>
      </c>
      <c r="F298" s="24">
        <f t="shared" si="25"/>
        <v>100.4914</v>
      </c>
      <c r="G298" s="188">
        <v>0</v>
      </c>
      <c r="H298" s="24">
        <v>82.37</v>
      </c>
      <c r="I298" s="23">
        <f t="shared" si="29"/>
        <v>100.49</v>
      </c>
      <c r="J298" s="24">
        <f t="shared" si="26"/>
        <v>988.44</v>
      </c>
      <c r="K298" s="24">
        <f t="shared" si="24"/>
        <v>1205.8799999999999</v>
      </c>
      <c r="L298" s="97"/>
      <c r="M298" s="24">
        <f t="shared" si="27"/>
        <v>0</v>
      </c>
      <c r="N298" s="24">
        <f t="shared" si="28"/>
        <v>0</v>
      </c>
    </row>
    <row r="299" spans="1:14" ht="27">
      <c r="A299" s="79" t="s">
        <v>834</v>
      </c>
      <c r="B299" s="79" t="s">
        <v>1772</v>
      </c>
      <c r="C299" s="79" t="s">
        <v>28</v>
      </c>
      <c r="D299" s="79" t="s">
        <v>29</v>
      </c>
      <c r="E299" s="215">
        <v>41.19</v>
      </c>
      <c r="F299" s="24">
        <f t="shared" si="25"/>
        <v>50.251799999999996</v>
      </c>
      <c r="G299" s="188">
        <v>0</v>
      </c>
      <c r="H299" s="24">
        <v>41.19</v>
      </c>
      <c r="I299" s="23">
        <f t="shared" si="29"/>
        <v>50.25</v>
      </c>
      <c r="J299" s="24">
        <f t="shared" si="26"/>
        <v>494.28</v>
      </c>
      <c r="K299" s="24">
        <f t="shared" si="24"/>
        <v>603</v>
      </c>
      <c r="L299" s="97"/>
      <c r="M299" s="24">
        <f t="shared" si="27"/>
        <v>0</v>
      </c>
      <c r="N299" s="24">
        <f t="shared" si="28"/>
        <v>0</v>
      </c>
    </row>
    <row r="300" spans="1:14" ht="13.8">
      <c r="A300" s="79" t="s">
        <v>835</v>
      </c>
      <c r="B300" s="79" t="s">
        <v>1786</v>
      </c>
      <c r="C300" s="79" t="s">
        <v>28</v>
      </c>
      <c r="D300" s="79" t="s">
        <v>29</v>
      </c>
      <c r="E300" s="215">
        <v>411.86</v>
      </c>
      <c r="F300" s="24">
        <f t="shared" si="25"/>
        <v>502.4692</v>
      </c>
      <c r="G300" s="188">
        <v>0</v>
      </c>
      <c r="H300" s="24">
        <v>411.86</v>
      </c>
      <c r="I300" s="23">
        <f t="shared" si="29"/>
        <v>502.47</v>
      </c>
      <c r="J300" s="24">
        <f t="shared" si="26"/>
        <v>4942.32</v>
      </c>
      <c r="K300" s="24">
        <f t="shared" si="24"/>
        <v>6029.64</v>
      </c>
      <c r="L300" s="97"/>
      <c r="M300" s="24">
        <f t="shared" si="27"/>
        <v>0</v>
      </c>
      <c r="N300" s="24">
        <f t="shared" si="28"/>
        <v>0</v>
      </c>
    </row>
    <row r="301" spans="1:14" ht="13.8">
      <c r="A301" s="79" t="s">
        <v>836</v>
      </c>
      <c r="B301" s="79" t="s">
        <v>837</v>
      </c>
      <c r="C301" s="79" t="s">
        <v>28</v>
      </c>
      <c r="D301" s="79" t="s">
        <v>29</v>
      </c>
      <c r="E301" s="215">
        <v>32.94</v>
      </c>
      <c r="F301" s="24">
        <f t="shared" si="25"/>
        <v>40.186799999999998</v>
      </c>
      <c r="G301" s="188">
        <v>0</v>
      </c>
      <c r="H301" s="24">
        <v>32.94</v>
      </c>
      <c r="I301" s="23">
        <f t="shared" si="29"/>
        <v>40.19</v>
      </c>
      <c r="J301" s="24">
        <f t="shared" si="26"/>
        <v>395.28</v>
      </c>
      <c r="K301" s="24">
        <f t="shared" si="24"/>
        <v>482.28</v>
      </c>
      <c r="L301" s="97"/>
      <c r="M301" s="24">
        <f t="shared" si="27"/>
        <v>0</v>
      </c>
      <c r="N301" s="24">
        <f t="shared" si="28"/>
        <v>0</v>
      </c>
    </row>
    <row r="302" spans="1:14" ht="13.8">
      <c r="A302" s="79" t="s">
        <v>838</v>
      </c>
      <c r="B302" s="79" t="s">
        <v>839</v>
      </c>
      <c r="C302" s="79" t="s">
        <v>28</v>
      </c>
      <c r="D302" s="79" t="s">
        <v>29</v>
      </c>
      <c r="E302" s="215">
        <v>17.100000000000001</v>
      </c>
      <c r="F302" s="24">
        <f t="shared" si="25"/>
        <v>20.862000000000002</v>
      </c>
      <c r="G302" s="188">
        <v>0</v>
      </c>
      <c r="H302" s="24">
        <v>17.100000000000001</v>
      </c>
      <c r="I302" s="23">
        <f t="shared" si="29"/>
        <v>20.86</v>
      </c>
      <c r="J302" s="24">
        <f t="shared" si="26"/>
        <v>205.20000000000002</v>
      </c>
      <c r="K302" s="24">
        <f t="shared" si="24"/>
        <v>250.32</v>
      </c>
      <c r="L302" s="97"/>
      <c r="M302" s="24">
        <f t="shared" si="27"/>
        <v>0</v>
      </c>
      <c r="N302" s="24">
        <f t="shared" si="28"/>
        <v>0</v>
      </c>
    </row>
    <row r="303" spans="1:14" ht="13.8">
      <c r="A303" s="79" t="s">
        <v>840</v>
      </c>
      <c r="B303" s="79" t="s">
        <v>841</v>
      </c>
      <c r="C303" s="79" t="s">
        <v>28</v>
      </c>
      <c r="D303" s="79" t="s">
        <v>29</v>
      </c>
      <c r="E303" s="215">
        <v>61.78</v>
      </c>
      <c r="F303" s="24">
        <f t="shared" si="25"/>
        <v>75.371600000000001</v>
      </c>
      <c r="G303" s="188">
        <v>0</v>
      </c>
      <c r="H303" s="24">
        <v>61.78</v>
      </c>
      <c r="I303" s="23">
        <f t="shared" si="29"/>
        <v>75.37</v>
      </c>
      <c r="J303" s="24">
        <f t="shared" si="26"/>
        <v>741.36</v>
      </c>
      <c r="K303" s="24">
        <f t="shared" si="24"/>
        <v>904.44</v>
      </c>
      <c r="L303" s="97"/>
      <c r="M303" s="24">
        <f t="shared" si="27"/>
        <v>0</v>
      </c>
      <c r="N303" s="24">
        <f t="shared" si="28"/>
        <v>0</v>
      </c>
    </row>
    <row r="304" spans="1:14" ht="27">
      <c r="A304" s="79" t="s">
        <v>842</v>
      </c>
      <c r="B304" s="79" t="s">
        <v>843</v>
      </c>
      <c r="C304" s="79" t="s">
        <v>28</v>
      </c>
      <c r="D304" s="79" t="s">
        <v>29</v>
      </c>
      <c r="E304" s="215">
        <v>107.08</v>
      </c>
      <c r="F304" s="24">
        <f t="shared" si="25"/>
        <v>130.63759999999999</v>
      </c>
      <c r="G304" s="188">
        <v>0</v>
      </c>
      <c r="H304" s="24">
        <v>107.08</v>
      </c>
      <c r="I304" s="23">
        <f t="shared" si="29"/>
        <v>130.63999999999999</v>
      </c>
      <c r="J304" s="24">
        <f t="shared" si="26"/>
        <v>1284.96</v>
      </c>
      <c r="K304" s="24">
        <f t="shared" si="24"/>
        <v>1567.6799999999998</v>
      </c>
      <c r="L304" s="97"/>
      <c r="M304" s="24">
        <f t="shared" si="27"/>
        <v>0</v>
      </c>
      <c r="N304" s="24">
        <f t="shared" si="28"/>
        <v>0</v>
      </c>
    </row>
    <row r="305" spans="1:14" ht="27">
      <c r="A305" s="79" t="s">
        <v>844</v>
      </c>
      <c r="B305" s="79" t="s">
        <v>845</v>
      </c>
      <c r="C305" s="79" t="s">
        <v>28</v>
      </c>
      <c r="D305" s="79" t="s">
        <v>29</v>
      </c>
      <c r="E305" s="215">
        <v>141.68</v>
      </c>
      <c r="F305" s="24">
        <f t="shared" si="25"/>
        <v>172.84960000000001</v>
      </c>
      <c r="G305" s="188">
        <v>0</v>
      </c>
      <c r="H305" s="24">
        <v>141.68</v>
      </c>
      <c r="I305" s="23">
        <f t="shared" si="29"/>
        <v>172.85</v>
      </c>
      <c r="J305" s="24">
        <f t="shared" si="26"/>
        <v>1700.16</v>
      </c>
      <c r="K305" s="24">
        <f t="shared" si="24"/>
        <v>2074.1999999999998</v>
      </c>
      <c r="L305" s="97"/>
      <c r="M305" s="24">
        <f t="shared" si="27"/>
        <v>0</v>
      </c>
      <c r="N305" s="24">
        <f t="shared" si="28"/>
        <v>0</v>
      </c>
    </row>
    <row r="306" spans="1:14" ht="27">
      <c r="A306" s="79" t="s">
        <v>846</v>
      </c>
      <c r="B306" s="79" t="s">
        <v>847</v>
      </c>
      <c r="C306" s="79" t="s">
        <v>28</v>
      </c>
      <c r="D306" s="79" t="s">
        <v>29</v>
      </c>
      <c r="E306" s="215">
        <v>141.68</v>
      </c>
      <c r="F306" s="24">
        <f t="shared" si="25"/>
        <v>172.84960000000001</v>
      </c>
      <c r="G306" s="188">
        <v>0</v>
      </c>
      <c r="H306" s="24">
        <v>141.68</v>
      </c>
      <c r="I306" s="23">
        <f t="shared" si="29"/>
        <v>172.85</v>
      </c>
      <c r="J306" s="24">
        <f t="shared" si="26"/>
        <v>1700.16</v>
      </c>
      <c r="K306" s="24">
        <f t="shared" si="24"/>
        <v>2074.1999999999998</v>
      </c>
      <c r="L306" s="97"/>
      <c r="M306" s="24">
        <f t="shared" si="27"/>
        <v>0</v>
      </c>
      <c r="N306" s="24">
        <f t="shared" si="28"/>
        <v>0</v>
      </c>
    </row>
    <row r="307" spans="1:14" ht="27">
      <c r="A307" s="79" t="s">
        <v>848</v>
      </c>
      <c r="B307" s="79" t="s">
        <v>849</v>
      </c>
      <c r="C307" s="79" t="s">
        <v>28</v>
      </c>
      <c r="D307" s="79" t="s">
        <v>29</v>
      </c>
      <c r="E307" s="215">
        <v>123.56</v>
      </c>
      <c r="F307" s="24">
        <f t="shared" si="25"/>
        <v>150.7432</v>
      </c>
      <c r="G307" s="188">
        <v>0</v>
      </c>
      <c r="H307" s="24">
        <v>123.56</v>
      </c>
      <c r="I307" s="23">
        <f t="shared" si="29"/>
        <v>150.74</v>
      </c>
      <c r="J307" s="24">
        <f t="shared" si="26"/>
        <v>1482.72</v>
      </c>
      <c r="K307" s="24">
        <f t="shared" si="24"/>
        <v>1808.88</v>
      </c>
      <c r="L307" s="97"/>
      <c r="M307" s="24">
        <f t="shared" si="27"/>
        <v>0</v>
      </c>
      <c r="N307" s="24">
        <f t="shared" si="28"/>
        <v>0</v>
      </c>
    </row>
    <row r="308" spans="1:14" ht="27">
      <c r="A308" s="79" t="s">
        <v>850</v>
      </c>
      <c r="B308" s="79" t="s">
        <v>851</v>
      </c>
      <c r="C308" s="79" t="s">
        <v>28</v>
      </c>
      <c r="D308" s="79" t="s">
        <v>29</v>
      </c>
      <c r="E308" s="215">
        <v>107.08</v>
      </c>
      <c r="F308" s="24">
        <f t="shared" si="25"/>
        <v>130.63759999999999</v>
      </c>
      <c r="G308" s="188">
        <v>0</v>
      </c>
      <c r="H308" s="24">
        <v>107.08</v>
      </c>
      <c r="I308" s="23">
        <f t="shared" si="29"/>
        <v>130.63999999999999</v>
      </c>
      <c r="J308" s="24">
        <f t="shared" si="26"/>
        <v>1284.96</v>
      </c>
      <c r="K308" s="24">
        <f t="shared" si="24"/>
        <v>1567.6799999999998</v>
      </c>
      <c r="L308" s="97"/>
      <c r="M308" s="24">
        <f t="shared" si="27"/>
        <v>0</v>
      </c>
      <c r="N308" s="24">
        <f t="shared" si="28"/>
        <v>0</v>
      </c>
    </row>
    <row r="309" spans="1:14" ht="27">
      <c r="A309" s="79" t="s">
        <v>852</v>
      </c>
      <c r="B309" s="79" t="s">
        <v>853</v>
      </c>
      <c r="C309" s="79" t="s">
        <v>28</v>
      </c>
      <c r="D309" s="79" t="s">
        <v>29</v>
      </c>
      <c r="E309" s="215">
        <v>141.68</v>
      </c>
      <c r="F309" s="24">
        <f t="shared" si="25"/>
        <v>172.84960000000001</v>
      </c>
      <c r="G309" s="188">
        <v>0</v>
      </c>
      <c r="H309" s="24">
        <v>141.68</v>
      </c>
      <c r="I309" s="23">
        <f t="shared" si="29"/>
        <v>172.85</v>
      </c>
      <c r="J309" s="24">
        <f t="shared" si="26"/>
        <v>1700.16</v>
      </c>
      <c r="K309" s="24">
        <f t="shared" si="24"/>
        <v>2074.1999999999998</v>
      </c>
      <c r="L309" s="97"/>
      <c r="M309" s="24">
        <f t="shared" si="27"/>
        <v>0</v>
      </c>
      <c r="N309" s="24">
        <f t="shared" si="28"/>
        <v>0</v>
      </c>
    </row>
    <row r="310" spans="1:14" ht="27">
      <c r="A310" s="79" t="s">
        <v>854</v>
      </c>
      <c r="B310" s="79" t="s">
        <v>855</v>
      </c>
      <c r="C310" s="79" t="s">
        <v>28</v>
      </c>
      <c r="D310" s="79" t="s">
        <v>29</v>
      </c>
      <c r="E310" s="215">
        <v>141.68</v>
      </c>
      <c r="F310" s="24">
        <f t="shared" si="25"/>
        <v>172.84960000000001</v>
      </c>
      <c r="G310" s="188">
        <v>0</v>
      </c>
      <c r="H310" s="24">
        <v>141.68</v>
      </c>
      <c r="I310" s="23">
        <f t="shared" si="29"/>
        <v>172.85</v>
      </c>
      <c r="J310" s="24">
        <f t="shared" si="26"/>
        <v>1700.16</v>
      </c>
      <c r="K310" s="24">
        <f t="shared" si="24"/>
        <v>2074.1999999999998</v>
      </c>
      <c r="L310" s="97"/>
      <c r="M310" s="24">
        <f t="shared" si="27"/>
        <v>0</v>
      </c>
      <c r="N310" s="24">
        <f t="shared" si="28"/>
        <v>0</v>
      </c>
    </row>
    <row r="311" spans="1:14" ht="27">
      <c r="A311" s="79" t="s">
        <v>856</v>
      </c>
      <c r="B311" s="79" t="s">
        <v>857</v>
      </c>
      <c r="C311" s="79" t="s">
        <v>28</v>
      </c>
      <c r="D311" s="79" t="s">
        <v>29</v>
      </c>
      <c r="E311" s="215">
        <v>123.56</v>
      </c>
      <c r="F311" s="24">
        <f t="shared" si="25"/>
        <v>150.7432</v>
      </c>
      <c r="G311" s="188">
        <v>0</v>
      </c>
      <c r="H311" s="24">
        <v>123.56</v>
      </c>
      <c r="I311" s="23">
        <f t="shared" si="29"/>
        <v>150.74</v>
      </c>
      <c r="J311" s="24">
        <f t="shared" si="26"/>
        <v>1482.72</v>
      </c>
      <c r="K311" s="24">
        <f t="shared" si="24"/>
        <v>1808.88</v>
      </c>
      <c r="L311" s="97"/>
      <c r="M311" s="24">
        <f t="shared" si="27"/>
        <v>0</v>
      </c>
      <c r="N311" s="24">
        <f t="shared" si="28"/>
        <v>0</v>
      </c>
    </row>
    <row r="312" spans="1:14" ht="27">
      <c r="A312" s="79" t="s">
        <v>858</v>
      </c>
      <c r="B312" s="79" t="s">
        <v>859</v>
      </c>
      <c r="C312" s="79" t="s">
        <v>28</v>
      </c>
      <c r="D312" s="79" t="s">
        <v>29</v>
      </c>
      <c r="E312" s="215">
        <v>98.85</v>
      </c>
      <c r="F312" s="24">
        <f t="shared" si="25"/>
        <v>120.59699999999999</v>
      </c>
      <c r="G312" s="188">
        <v>0</v>
      </c>
      <c r="H312" s="24">
        <v>98.85</v>
      </c>
      <c r="I312" s="23">
        <f t="shared" si="29"/>
        <v>120.6</v>
      </c>
      <c r="J312" s="24">
        <f t="shared" si="26"/>
        <v>1186.1999999999998</v>
      </c>
      <c r="K312" s="24">
        <f t="shared" si="24"/>
        <v>1447.1999999999998</v>
      </c>
      <c r="L312" s="97"/>
      <c r="M312" s="24">
        <f t="shared" si="27"/>
        <v>0</v>
      </c>
      <c r="N312" s="24">
        <f t="shared" si="28"/>
        <v>0</v>
      </c>
    </row>
    <row r="313" spans="1:14" ht="27">
      <c r="A313" s="79" t="s">
        <v>860</v>
      </c>
      <c r="B313" s="79" t="s">
        <v>861</v>
      </c>
      <c r="C313" s="79" t="s">
        <v>28</v>
      </c>
      <c r="D313" s="79" t="s">
        <v>29</v>
      </c>
      <c r="E313" s="215">
        <v>98.85</v>
      </c>
      <c r="F313" s="24">
        <f t="shared" si="25"/>
        <v>120.59699999999999</v>
      </c>
      <c r="G313" s="188">
        <v>0</v>
      </c>
      <c r="H313" s="24">
        <v>98.85</v>
      </c>
      <c r="I313" s="23">
        <f t="shared" si="29"/>
        <v>120.6</v>
      </c>
      <c r="J313" s="24">
        <f t="shared" si="26"/>
        <v>1186.1999999999998</v>
      </c>
      <c r="K313" s="24">
        <f t="shared" si="24"/>
        <v>1447.1999999999998</v>
      </c>
      <c r="L313" s="97"/>
      <c r="M313" s="24">
        <f t="shared" si="27"/>
        <v>0</v>
      </c>
      <c r="N313" s="24">
        <f t="shared" si="28"/>
        <v>0</v>
      </c>
    </row>
    <row r="314" spans="1:14" ht="27">
      <c r="A314" s="79" t="s">
        <v>862</v>
      </c>
      <c r="B314" s="79" t="s">
        <v>863</v>
      </c>
      <c r="C314" s="79" t="s">
        <v>28</v>
      </c>
      <c r="D314" s="79" t="s">
        <v>29</v>
      </c>
      <c r="E314" s="215">
        <v>98.85</v>
      </c>
      <c r="F314" s="24">
        <f t="shared" si="25"/>
        <v>120.59699999999999</v>
      </c>
      <c r="G314" s="188">
        <v>0</v>
      </c>
      <c r="H314" s="24">
        <v>98.85</v>
      </c>
      <c r="I314" s="23">
        <f t="shared" si="29"/>
        <v>120.6</v>
      </c>
      <c r="J314" s="24">
        <f t="shared" si="26"/>
        <v>1186.1999999999998</v>
      </c>
      <c r="K314" s="24">
        <f t="shared" si="24"/>
        <v>1447.1999999999998</v>
      </c>
      <c r="L314" s="97"/>
      <c r="M314" s="24">
        <f t="shared" si="27"/>
        <v>0</v>
      </c>
      <c r="N314" s="24">
        <f t="shared" si="28"/>
        <v>0</v>
      </c>
    </row>
    <row r="315" spans="1:14" ht="27">
      <c r="A315" s="79" t="s">
        <v>864</v>
      </c>
      <c r="B315" s="79" t="s">
        <v>865</v>
      </c>
      <c r="C315" s="79" t="s">
        <v>28</v>
      </c>
      <c r="D315" s="79" t="s">
        <v>29</v>
      </c>
      <c r="E315" s="215">
        <v>49.42</v>
      </c>
      <c r="F315" s="24">
        <f t="shared" si="25"/>
        <v>60.292400000000001</v>
      </c>
      <c r="G315" s="188">
        <v>0</v>
      </c>
      <c r="H315" s="24">
        <v>49.42</v>
      </c>
      <c r="I315" s="23">
        <f t="shared" si="29"/>
        <v>60.29</v>
      </c>
      <c r="J315" s="24">
        <f t="shared" si="26"/>
        <v>593.04</v>
      </c>
      <c r="K315" s="24">
        <f t="shared" si="24"/>
        <v>723.48</v>
      </c>
      <c r="L315" s="97"/>
      <c r="M315" s="24">
        <f t="shared" si="27"/>
        <v>0</v>
      </c>
      <c r="N315" s="24">
        <f t="shared" si="28"/>
        <v>0</v>
      </c>
    </row>
    <row r="316" spans="1:14" ht="27">
      <c r="A316" s="79" t="s">
        <v>866</v>
      </c>
      <c r="B316" s="79" t="s">
        <v>867</v>
      </c>
      <c r="C316" s="79" t="s">
        <v>28</v>
      </c>
      <c r="D316" s="79" t="s">
        <v>29</v>
      </c>
      <c r="E316" s="215">
        <v>49.42</v>
      </c>
      <c r="F316" s="24">
        <f t="shared" si="25"/>
        <v>60.292400000000001</v>
      </c>
      <c r="G316" s="188">
        <v>0</v>
      </c>
      <c r="H316" s="24">
        <v>49.42</v>
      </c>
      <c r="I316" s="23">
        <f t="shared" si="29"/>
        <v>60.29</v>
      </c>
      <c r="J316" s="24">
        <f t="shared" si="26"/>
        <v>593.04</v>
      </c>
      <c r="K316" s="24">
        <f t="shared" si="24"/>
        <v>723.48</v>
      </c>
      <c r="L316" s="97"/>
      <c r="M316" s="24">
        <f t="shared" si="27"/>
        <v>0</v>
      </c>
      <c r="N316" s="24">
        <f t="shared" si="28"/>
        <v>0</v>
      </c>
    </row>
    <row r="317" spans="1:14" ht="27">
      <c r="A317" s="79" t="s">
        <v>868</v>
      </c>
      <c r="B317" s="79" t="s">
        <v>869</v>
      </c>
      <c r="C317" s="79" t="s">
        <v>28</v>
      </c>
      <c r="D317" s="79" t="s">
        <v>29</v>
      </c>
      <c r="E317" s="215">
        <v>49.42</v>
      </c>
      <c r="F317" s="24">
        <f t="shared" si="25"/>
        <v>60.292400000000001</v>
      </c>
      <c r="G317" s="188">
        <v>0</v>
      </c>
      <c r="H317" s="24">
        <v>49.42</v>
      </c>
      <c r="I317" s="23">
        <f t="shared" si="29"/>
        <v>60.29</v>
      </c>
      <c r="J317" s="24">
        <f t="shared" si="26"/>
        <v>593.04</v>
      </c>
      <c r="K317" s="24">
        <f t="shared" si="24"/>
        <v>723.48</v>
      </c>
      <c r="L317" s="97"/>
      <c r="M317" s="24">
        <f t="shared" si="27"/>
        <v>0</v>
      </c>
      <c r="N317" s="24">
        <f t="shared" si="28"/>
        <v>0</v>
      </c>
    </row>
    <row r="318" spans="1:14" ht="27">
      <c r="A318" s="79" t="s">
        <v>870</v>
      </c>
      <c r="B318" s="79" t="s">
        <v>871</v>
      </c>
      <c r="C318" s="79" t="s">
        <v>28</v>
      </c>
      <c r="D318" s="79" t="s">
        <v>29</v>
      </c>
      <c r="E318" s="215">
        <v>61.78</v>
      </c>
      <c r="F318" s="24">
        <f t="shared" si="25"/>
        <v>75.371600000000001</v>
      </c>
      <c r="G318" s="188">
        <v>0</v>
      </c>
      <c r="H318" s="24">
        <v>61.78</v>
      </c>
      <c r="I318" s="23">
        <f t="shared" si="29"/>
        <v>75.37</v>
      </c>
      <c r="J318" s="24">
        <f t="shared" si="26"/>
        <v>741.36</v>
      </c>
      <c r="K318" s="24">
        <f t="shared" si="24"/>
        <v>904.44</v>
      </c>
      <c r="L318" s="97"/>
      <c r="M318" s="24">
        <f t="shared" si="27"/>
        <v>0</v>
      </c>
      <c r="N318" s="24">
        <f t="shared" si="28"/>
        <v>0</v>
      </c>
    </row>
    <row r="319" spans="1:14" ht="27">
      <c r="A319" s="79" t="s">
        <v>872</v>
      </c>
      <c r="B319" s="79" t="s">
        <v>873</v>
      </c>
      <c r="C319" s="79" t="s">
        <v>28</v>
      </c>
      <c r="D319" s="79" t="s">
        <v>29</v>
      </c>
      <c r="E319" s="215">
        <v>61.78</v>
      </c>
      <c r="F319" s="24">
        <f t="shared" si="25"/>
        <v>75.371600000000001</v>
      </c>
      <c r="G319" s="188">
        <v>0</v>
      </c>
      <c r="H319" s="24">
        <v>61.78</v>
      </c>
      <c r="I319" s="23">
        <f t="shared" si="29"/>
        <v>75.37</v>
      </c>
      <c r="J319" s="24">
        <f t="shared" si="26"/>
        <v>741.36</v>
      </c>
      <c r="K319" s="24">
        <f t="shared" si="24"/>
        <v>904.44</v>
      </c>
      <c r="L319" s="97"/>
      <c r="M319" s="24">
        <f t="shared" si="27"/>
        <v>0</v>
      </c>
      <c r="N319" s="24">
        <f t="shared" si="28"/>
        <v>0</v>
      </c>
    </row>
    <row r="320" spans="1:14" ht="27">
      <c r="A320" s="79" t="s">
        <v>874</v>
      </c>
      <c r="B320" s="79" t="s">
        <v>875</v>
      </c>
      <c r="C320" s="79" t="s">
        <v>28</v>
      </c>
      <c r="D320" s="79" t="s">
        <v>29</v>
      </c>
      <c r="E320" s="215">
        <v>61.78</v>
      </c>
      <c r="F320" s="24">
        <f t="shared" si="25"/>
        <v>75.371600000000001</v>
      </c>
      <c r="G320" s="188">
        <v>0</v>
      </c>
      <c r="H320" s="24">
        <v>61.78</v>
      </c>
      <c r="I320" s="23">
        <f t="shared" si="29"/>
        <v>75.37</v>
      </c>
      <c r="J320" s="24">
        <f t="shared" si="26"/>
        <v>741.36</v>
      </c>
      <c r="K320" s="24">
        <f t="shared" si="24"/>
        <v>904.44</v>
      </c>
      <c r="L320" s="97"/>
      <c r="M320" s="24">
        <f t="shared" si="27"/>
        <v>0</v>
      </c>
      <c r="N320" s="24">
        <f t="shared" si="28"/>
        <v>0</v>
      </c>
    </row>
    <row r="321" spans="1:14" ht="27">
      <c r="A321" s="79" t="s">
        <v>876</v>
      </c>
      <c r="B321" s="79" t="s">
        <v>877</v>
      </c>
      <c r="C321" s="79" t="s">
        <v>28</v>
      </c>
      <c r="D321" s="79" t="s">
        <v>29</v>
      </c>
      <c r="E321" s="215">
        <v>24.72</v>
      </c>
      <c r="F321" s="24">
        <f t="shared" si="25"/>
        <v>30.158399999999997</v>
      </c>
      <c r="G321" s="188">
        <v>0</v>
      </c>
      <c r="H321" s="24">
        <v>24.72</v>
      </c>
      <c r="I321" s="23">
        <f t="shared" si="29"/>
        <v>30.16</v>
      </c>
      <c r="J321" s="24">
        <f t="shared" si="26"/>
        <v>296.64</v>
      </c>
      <c r="K321" s="24">
        <f t="shared" si="24"/>
        <v>361.92</v>
      </c>
      <c r="L321" s="97"/>
      <c r="M321" s="24">
        <f t="shared" si="27"/>
        <v>0</v>
      </c>
      <c r="N321" s="24">
        <f t="shared" si="28"/>
        <v>0</v>
      </c>
    </row>
    <row r="322" spans="1:14" ht="27">
      <c r="A322" s="79" t="s">
        <v>878</v>
      </c>
      <c r="B322" s="79" t="s">
        <v>879</v>
      </c>
      <c r="C322" s="79" t="s">
        <v>28</v>
      </c>
      <c r="D322" s="79" t="s">
        <v>29</v>
      </c>
      <c r="E322" s="215">
        <v>37.07</v>
      </c>
      <c r="F322" s="24">
        <f t="shared" si="25"/>
        <v>45.2254</v>
      </c>
      <c r="G322" s="188">
        <v>0</v>
      </c>
      <c r="H322" s="24">
        <v>37.07</v>
      </c>
      <c r="I322" s="23">
        <f t="shared" si="29"/>
        <v>45.23</v>
      </c>
      <c r="J322" s="24">
        <f t="shared" si="26"/>
        <v>444.84000000000003</v>
      </c>
      <c r="K322" s="24">
        <f t="shared" si="24"/>
        <v>542.76</v>
      </c>
      <c r="L322" s="97"/>
      <c r="M322" s="24">
        <f t="shared" si="27"/>
        <v>0</v>
      </c>
      <c r="N322" s="24">
        <f t="shared" si="28"/>
        <v>0</v>
      </c>
    </row>
    <row r="323" spans="1:14" ht="27">
      <c r="A323" s="79" t="s">
        <v>880</v>
      </c>
      <c r="B323" s="79" t="s">
        <v>881</v>
      </c>
      <c r="C323" s="79" t="s">
        <v>28</v>
      </c>
      <c r="D323" s="79" t="s">
        <v>29</v>
      </c>
      <c r="E323" s="215">
        <v>123.56</v>
      </c>
      <c r="F323" s="24">
        <f t="shared" si="25"/>
        <v>150.7432</v>
      </c>
      <c r="G323" s="188">
        <v>0</v>
      </c>
      <c r="H323" s="24">
        <v>123.56</v>
      </c>
      <c r="I323" s="23">
        <f t="shared" si="29"/>
        <v>150.74</v>
      </c>
      <c r="J323" s="24">
        <f t="shared" si="26"/>
        <v>1482.72</v>
      </c>
      <c r="K323" s="24">
        <f t="shared" si="24"/>
        <v>1808.88</v>
      </c>
      <c r="L323" s="97"/>
      <c r="M323" s="24">
        <f t="shared" si="27"/>
        <v>0</v>
      </c>
      <c r="N323" s="24">
        <f t="shared" si="28"/>
        <v>0</v>
      </c>
    </row>
    <row r="324" spans="1:14" ht="13.8">
      <c r="A324" s="79" t="s">
        <v>882</v>
      </c>
      <c r="B324" s="79" t="s">
        <v>883</v>
      </c>
      <c r="C324" s="79" t="s">
        <v>28</v>
      </c>
      <c r="D324" s="79" t="s">
        <v>29</v>
      </c>
      <c r="E324" s="215">
        <v>13.18</v>
      </c>
      <c r="F324" s="24">
        <f t="shared" si="25"/>
        <v>16.079599999999999</v>
      </c>
      <c r="G324" s="188">
        <v>0</v>
      </c>
      <c r="H324" s="24">
        <v>13.18</v>
      </c>
      <c r="I324" s="23">
        <f t="shared" si="29"/>
        <v>16.079999999999998</v>
      </c>
      <c r="J324" s="24">
        <f t="shared" si="26"/>
        <v>158.16</v>
      </c>
      <c r="K324" s="24">
        <f t="shared" si="24"/>
        <v>192.95999999999998</v>
      </c>
      <c r="L324" s="97"/>
      <c r="M324" s="24">
        <f t="shared" si="27"/>
        <v>0</v>
      </c>
      <c r="N324" s="24">
        <f t="shared" si="28"/>
        <v>0</v>
      </c>
    </row>
    <row r="325" spans="1:14" ht="13.8">
      <c r="A325" s="79" t="s">
        <v>884</v>
      </c>
      <c r="B325" s="79" t="s">
        <v>885</v>
      </c>
      <c r="C325" s="79" t="s">
        <v>28</v>
      </c>
      <c r="D325" s="79" t="s">
        <v>29</v>
      </c>
      <c r="E325" s="215">
        <v>13.18</v>
      </c>
      <c r="F325" s="24">
        <f t="shared" si="25"/>
        <v>16.079599999999999</v>
      </c>
      <c r="G325" s="188">
        <v>0</v>
      </c>
      <c r="H325" s="24">
        <v>13.18</v>
      </c>
      <c r="I325" s="23">
        <f t="shared" si="29"/>
        <v>16.079999999999998</v>
      </c>
      <c r="J325" s="24">
        <f t="shared" si="26"/>
        <v>158.16</v>
      </c>
      <c r="K325" s="24">
        <f t="shared" si="24"/>
        <v>192.95999999999998</v>
      </c>
      <c r="L325" s="97"/>
      <c r="M325" s="24">
        <f t="shared" si="27"/>
        <v>0</v>
      </c>
      <c r="N325" s="24">
        <f t="shared" si="28"/>
        <v>0</v>
      </c>
    </row>
    <row r="326" spans="1:14" ht="13.8">
      <c r="A326" s="79" t="s">
        <v>886</v>
      </c>
      <c r="B326" s="79" t="s">
        <v>887</v>
      </c>
      <c r="C326" s="79" t="s">
        <v>28</v>
      </c>
      <c r="D326" s="79" t="s">
        <v>29</v>
      </c>
      <c r="E326" s="215">
        <v>823.72</v>
      </c>
      <c r="F326" s="24">
        <f t="shared" si="25"/>
        <v>1004.9384</v>
      </c>
      <c r="G326" s="188">
        <v>0</v>
      </c>
      <c r="H326" s="24">
        <v>823.72</v>
      </c>
      <c r="I326" s="23">
        <f t="shared" si="29"/>
        <v>1004.94</v>
      </c>
      <c r="J326" s="24">
        <f t="shared" si="26"/>
        <v>9884.64</v>
      </c>
      <c r="K326" s="24">
        <f t="shared" si="24"/>
        <v>12059.28</v>
      </c>
      <c r="L326" s="97"/>
      <c r="M326" s="24">
        <f t="shared" si="27"/>
        <v>0</v>
      </c>
      <c r="N326" s="24">
        <f t="shared" si="28"/>
        <v>0</v>
      </c>
    </row>
    <row r="327" spans="1:14" ht="27">
      <c r="A327" s="79" t="s">
        <v>888</v>
      </c>
      <c r="B327" s="79" t="s">
        <v>1804</v>
      </c>
      <c r="C327" s="79" t="s">
        <v>28</v>
      </c>
      <c r="D327" s="79" t="s">
        <v>29</v>
      </c>
      <c r="E327" s="215">
        <v>370.68</v>
      </c>
      <c r="F327" s="24">
        <f t="shared" si="25"/>
        <v>452.2296</v>
      </c>
      <c r="G327" s="188">
        <v>0</v>
      </c>
      <c r="H327" s="24">
        <v>370.68</v>
      </c>
      <c r="I327" s="23">
        <f t="shared" si="29"/>
        <v>452.23</v>
      </c>
      <c r="J327" s="24">
        <f t="shared" si="26"/>
        <v>4448.16</v>
      </c>
      <c r="K327" s="24">
        <f t="shared" si="24"/>
        <v>5426.76</v>
      </c>
      <c r="L327" s="97"/>
      <c r="M327" s="24">
        <f t="shared" si="27"/>
        <v>0</v>
      </c>
      <c r="N327" s="24">
        <f t="shared" si="28"/>
        <v>0</v>
      </c>
    </row>
    <row r="328" spans="1:14" ht="13.8">
      <c r="A328" s="79" t="s">
        <v>889</v>
      </c>
      <c r="B328" s="79" t="s">
        <v>890</v>
      </c>
      <c r="C328" s="79" t="s">
        <v>28</v>
      </c>
      <c r="D328" s="79" t="s">
        <v>29</v>
      </c>
      <c r="E328" s="215">
        <v>0</v>
      </c>
      <c r="F328" s="24">
        <f t="shared" si="25"/>
        <v>0</v>
      </c>
      <c r="G328" s="188">
        <v>0</v>
      </c>
      <c r="H328" s="24">
        <v>0</v>
      </c>
      <c r="I328" s="23">
        <f t="shared" si="29"/>
        <v>0</v>
      </c>
      <c r="J328" s="24">
        <f t="shared" si="26"/>
        <v>0</v>
      </c>
      <c r="K328" s="24">
        <f t="shared" si="24"/>
        <v>0</v>
      </c>
      <c r="L328" s="97"/>
      <c r="M328" s="24">
        <f t="shared" si="27"/>
        <v>0</v>
      </c>
      <c r="N328" s="24">
        <f t="shared" si="28"/>
        <v>0</v>
      </c>
    </row>
    <row r="329" spans="1:14" ht="13.8">
      <c r="A329" s="79" t="s">
        <v>891</v>
      </c>
      <c r="B329" s="79" t="s">
        <v>892</v>
      </c>
      <c r="C329" s="79" t="s">
        <v>28</v>
      </c>
      <c r="D329" s="79" t="s">
        <v>29</v>
      </c>
      <c r="E329" s="215">
        <v>8.6</v>
      </c>
      <c r="F329" s="24">
        <f t="shared" si="25"/>
        <v>10.491999999999999</v>
      </c>
      <c r="G329" s="188">
        <v>0.18</v>
      </c>
      <c r="H329" s="24">
        <v>7.05</v>
      </c>
      <c r="I329" s="23">
        <f t="shared" si="29"/>
        <v>8.6</v>
      </c>
      <c r="J329" s="24">
        <f t="shared" si="26"/>
        <v>84.6</v>
      </c>
      <c r="K329" s="24">
        <f t="shared" si="24"/>
        <v>103.19999999999999</v>
      </c>
      <c r="L329" s="97"/>
      <c r="M329" s="24">
        <f t="shared" si="27"/>
        <v>0</v>
      </c>
      <c r="N329" s="24">
        <f t="shared" si="28"/>
        <v>0</v>
      </c>
    </row>
    <row r="330" spans="1:14" ht="27">
      <c r="A330" s="79" t="s">
        <v>893</v>
      </c>
      <c r="B330" s="79" t="s">
        <v>894</v>
      </c>
      <c r="C330" s="79" t="s">
        <v>28</v>
      </c>
      <c r="D330" s="79" t="s">
        <v>29</v>
      </c>
      <c r="E330" s="215">
        <v>20.6</v>
      </c>
      <c r="F330" s="24">
        <f t="shared" si="25"/>
        <v>25.132000000000001</v>
      </c>
      <c r="G330" s="188">
        <v>0.18</v>
      </c>
      <c r="H330" s="24">
        <v>16.89</v>
      </c>
      <c r="I330" s="23">
        <f t="shared" si="29"/>
        <v>20.61</v>
      </c>
      <c r="J330" s="24">
        <f t="shared" si="26"/>
        <v>202.68</v>
      </c>
      <c r="K330" s="24">
        <f t="shared" si="24"/>
        <v>247.32</v>
      </c>
      <c r="L330" s="97"/>
      <c r="M330" s="24">
        <f t="shared" si="27"/>
        <v>0</v>
      </c>
      <c r="N330" s="24">
        <f t="shared" si="28"/>
        <v>0</v>
      </c>
    </row>
    <row r="331" spans="1:14" ht="27">
      <c r="A331" s="79" t="s">
        <v>895</v>
      </c>
      <c r="B331" s="79" t="s">
        <v>1805</v>
      </c>
      <c r="C331" s="79" t="s">
        <v>28</v>
      </c>
      <c r="D331" s="79" t="s">
        <v>29</v>
      </c>
      <c r="E331" s="215">
        <v>149</v>
      </c>
      <c r="F331" s="24">
        <f t="shared" si="25"/>
        <v>181.78</v>
      </c>
      <c r="G331" s="188">
        <v>0.18</v>
      </c>
      <c r="H331" s="24">
        <v>122.18</v>
      </c>
      <c r="I331" s="23">
        <f t="shared" si="29"/>
        <v>149.06</v>
      </c>
      <c r="J331" s="24">
        <f t="shared" si="26"/>
        <v>1466.16</v>
      </c>
      <c r="K331" s="24">
        <f t="shared" si="24"/>
        <v>1788.72</v>
      </c>
      <c r="L331" s="97"/>
      <c r="M331" s="24">
        <f t="shared" si="27"/>
        <v>0</v>
      </c>
      <c r="N331" s="24">
        <f t="shared" si="28"/>
        <v>0</v>
      </c>
    </row>
    <row r="332" spans="1:14" ht="27">
      <c r="A332" s="79" t="s">
        <v>896</v>
      </c>
      <c r="B332" s="79" t="s">
        <v>897</v>
      </c>
      <c r="C332" s="79" t="s">
        <v>28</v>
      </c>
      <c r="D332" s="79" t="s">
        <v>29</v>
      </c>
      <c r="E332" s="215">
        <v>0</v>
      </c>
      <c r="F332" s="24">
        <f t="shared" si="25"/>
        <v>0</v>
      </c>
      <c r="G332" s="188">
        <v>0</v>
      </c>
      <c r="H332" s="24">
        <v>0</v>
      </c>
      <c r="I332" s="23">
        <f t="shared" si="29"/>
        <v>0</v>
      </c>
      <c r="J332" s="24">
        <f t="shared" si="26"/>
        <v>0</v>
      </c>
      <c r="K332" s="24">
        <f t="shared" si="24"/>
        <v>0</v>
      </c>
      <c r="L332" s="97"/>
      <c r="M332" s="24">
        <f t="shared" si="27"/>
        <v>0</v>
      </c>
      <c r="N332" s="24">
        <f t="shared" si="28"/>
        <v>0</v>
      </c>
    </row>
    <row r="333" spans="1:14" ht="13.8">
      <c r="A333" s="79" t="s">
        <v>898</v>
      </c>
      <c r="B333" s="79" t="s">
        <v>899</v>
      </c>
      <c r="C333" s="79" t="s">
        <v>28</v>
      </c>
      <c r="D333" s="79" t="s">
        <v>29</v>
      </c>
      <c r="E333" s="215">
        <v>98.84</v>
      </c>
      <c r="F333" s="24">
        <f t="shared" si="25"/>
        <v>120.5848</v>
      </c>
      <c r="G333" s="188">
        <v>0</v>
      </c>
      <c r="H333" s="24">
        <v>98.84</v>
      </c>
      <c r="I333" s="23">
        <f t="shared" si="29"/>
        <v>120.58</v>
      </c>
      <c r="J333" s="24">
        <f t="shared" si="26"/>
        <v>1186.08</v>
      </c>
      <c r="K333" s="24">
        <f t="shared" si="24"/>
        <v>1446.96</v>
      </c>
      <c r="L333" s="97"/>
      <c r="M333" s="24">
        <f t="shared" si="27"/>
        <v>0</v>
      </c>
      <c r="N333" s="24">
        <f t="shared" si="28"/>
        <v>0</v>
      </c>
    </row>
    <row r="334" spans="1:14" ht="13.8">
      <c r="A334" s="79" t="s">
        <v>900</v>
      </c>
      <c r="B334" s="79" t="s">
        <v>901</v>
      </c>
      <c r="C334" s="79" t="s">
        <v>28</v>
      </c>
      <c r="D334" s="79" t="s">
        <v>29</v>
      </c>
      <c r="E334" s="215">
        <v>658.98</v>
      </c>
      <c r="F334" s="24">
        <f t="shared" si="25"/>
        <v>803.9556</v>
      </c>
      <c r="G334" s="188">
        <v>0</v>
      </c>
      <c r="H334" s="24">
        <v>658.98</v>
      </c>
      <c r="I334" s="23">
        <f t="shared" si="29"/>
        <v>803.96</v>
      </c>
      <c r="J334" s="24">
        <f t="shared" si="26"/>
        <v>7907.76</v>
      </c>
      <c r="K334" s="24">
        <f t="shared" si="24"/>
        <v>9647.52</v>
      </c>
      <c r="L334" s="97"/>
      <c r="M334" s="24">
        <f t="shared" si="27"/>
        <v>0</v>
      </c>
      <c r="N334" s="24">
        <f t="shared" si="28"/>
        <v>0</v>
      </c>
    </row>
    <row r="335" spans="1:14" ht="13.8">
      <c r="A335" s="79" t="s">
        <v>902</v>
      </c>
      <c r="B335" s="79" t="s">
        <v>903</v>
      </c>
      <c r="C335" s="79" t="s">
        <v>28</v>
      </c>
      <c r="D335" s="79" t="s">
        <v>29</v>
      </c>
      <c r="E335" s="215">
        <v>24.71</v>
      </c>
      <c r="F335" s="24">
        <f t="shared" si="25"/>
        <v>30.1462</v>
      </c>
      <c r="G335" s="188">
        <v>0</v>
      </c>
      <c r="H335" s="24">
        <v>24.71</v>
      </c>
      <c r="I335" s="23">
        <f t="shared" si="29"/>
        <v>30.15</v>
      </c>
      <c r="J335" s="24">
        <f t="shared" si="26"/>
        <v>296.52</v>
      </c>
      <c r="K335" s="24">
        <f t="shared" si="24"/>
        <v>361.79999999999995</v>
      </c>
      <c r="L335" s="97"/>
      <c r="M335" s="24">
        <f t="shared" si="27"/>
        <v>0</v>
      </c>
      <c r="N335" s="24">
        <f t="shared" si="28"/>
        <v>0</v>
      </c>
    </row>
    <row r="336" spans="1:14" ht="13.8">
      <c r="A336" s="79" t="s">
        <v>904</v>
      </c>
      <c r="B336" s="79" t="s">
        <v>905</v>
      </c>
      <c r="C336" s="79" t="s">
        <v>28</v>
      </c>
      <c r="D336" s="79" t="s">
        <v>29</v>
      </c>
      <c r="E336" s="215">
        <v>556.01</v>
      </c>
      <c r="F336" s="24">
        <f t="shared" si="25"/>
        <v>678.33219999999994</v>
      </c>
      <c r="G336" s="188">
        <v>0</v>
      </c>
      <c r="H336" s="24">
        <v>556.01</v>
      </c>
      <c r="I336" s="23">
        <f t="shared" si="29"/>
        <v>678.33</v>
      </c>
      <c r="J336" s="24">
        <f t="shared" si="26"/>
        <v>6672.12</v>
      </c>
      <c r="K336" s="24">
        <f t="shared" si="24"/>
        <v>8139.9600000000009</v>
      </c>
      <c r="L336" s="97"/>
      <c r="M336" s="24">
        <f t="shared" si="27"/>
        <v>0</v>
      </c>
      <c r="N336" s="24">
        <f t="shared" si="28"/>
        <v>0</v>
      </c>
    </row>
    <row r="337" spans="1:14" ht="13.8">
      <c r="A337" s="79" t="s">
        <v>906</v>
      </c>
      <c r="B337" s="79" t="s">
        <v>907</v>
      </c>
      <c r="C337" s="79" t="s">
        <v>28</v>
      </c>
      <c r="D337" s="79" t="s">
        <v>29</v>
      </c>
      <c r="E337" s="215">
        <v>79.069999999999993</v>
      </c>
      <c r="F337" s="24">
        <f t="shared" si="25"/>
        <v>96.465399999999988</v>
      </c>
      <c r="G337" s="188">
        <v>0</v>
      </c>
      <c r="H337" s="24">
        <v>79.069999999999993</v>
      </c>
      <c r="I337" s="23">
        <f t="shared" si="29"/>
        <v>96.47</v>
      </c>
      <c r="J337" s="24">
        <f t="shared" si="26"/>
        <v>948.83999999999992</v>
      </c>
      <c r="K337" s="24">
        <f t="shared" si="24"/>
        <v>1157.6399999999999</v>
      </c>
      <c r="L337" s="97"/>
      <c r="M337" s="24">
        <f t="shared" si="27"/>
        <v>0</v>
      </c>
      <c r="N337" s="24">
        <f t="shared" si="28"/>
        <v>0</v>
      </c>
    </row>
    <row r="338" spans="1:14" ht="13.8">
      <c r="A338" s="79" t="s">
        <v>908</v>
      </c>
      <c r="B338" s="79" t="s">
        <v>909</v>
      </c>
      <c r="C338" s="79" t="s">
        <v>28</v>
      </c>
      <c r="D338" s="79" t="s">
        <v>29</v>
      </c>
      <c r="E338" s="215">
        <v>453.05</v>
      </c>
      <c r="F338" s="24">
        <f t="shared" si="25"/>
        <v>552.721</v>
      </c>
      <c r="G338" s="188">
        <v>0</v>
      </c>
      <c r="H338" s="24">
        <v>453.05</v>
      </c>
      <c r="I338" s="23">
        <f t="shared" si="29"/>
        <v>552.72</v>
      </c>
      <c r="J338" s="24">
        <f t="shared" si="26"/>
        <v>5436.6</v>
      </c>
      <c r="K338" s="24">
        <f t="shared" si="24"/>
        <v>6632.64</v>
      </c>
      <c r="L338" s="97"/>
      <c r="M338" s="24">
        <f t="shared" si="27"/>
        <v>0</v>
      </c>
      <c r="N338" s="24">
        <f t="shared" si="28"/>
        <v>0</v>
      </c>
    </row>
    <row r="339" spans="1:14" ht="13.8">
      <c r="A339" s="79" t="s">
        <v>910</v>
      </c>
      <c r="B339" s="79" t="s">
        <v>911</v>
      </c>
      <c r="C339" s="79" t="s">
        <v>28</v>
      </c>
      <c r="D339" s="79" t="s">
        <v>29</v>
      </c>
      <c r="E339" s="215">
        <v>2471.1799999999998</v>
      </c>
      <c r="F339" s="24">
        <f t="shared" si="25"/>
        <v>3014.8395999999998</v>
      </c>
      <c r="G339" s="188">
        <v>0</v>
      </c>
      <c r="H339" s="24">
        <v>2471.1799999999998</v>
      </c>
      <c r="I339" s="23">
        <f t="shared" si="29"/>
        <v>3014.84</v>
      </c>
      <c r="J339" s="24">
        <f t="shared" si="26"/>
        <v>29654.159999999996</v>
      </c>
      <c r="K339" s="24">
        <f t="shared" si="24"/>
        <v>36178.080000000002</v>
      </c>
      <c r="L339" s="97"/>
      <c r="M339" s="24">
        <f t="shared" si="27"/>
        <v>0</v>
      </c>
      <c r="N339" s="24">
        <f t="shared" si="28"/>
        <v>0</v>
      </c>
    </row>
    <row r="340" spans="1:14" ht="13.8">
      <c r="A340" s="79" t="s">
        <v>912</v>
      </c>
      <c r="B340" s="79" t="s">
        <v>913</v>
      </c>
      <c r="C340" s="79" t="s">
        <v>28</v>
      </c>
      <c r="D340" s="79" t="s">
        <v>29</v>
      </c>
      <c r="E340" s="215">
        <v>19.77</v>
      </c>
      <c r="F340" s="24">
        <f t="shared" si="25"/>
        <v>24.119399999999999</v>
      </c>
      <c r="G340" s="188">
        <v>0</v>
      </c>
      <c r="H340" s="24">
        <v>19.77</v>
      </c>
      <c r="I340" s="23">
        <f t="shared" si="29"/>
        <v>24.12</v>
      </c>
      <c r="J340" s="24">
        <f t="shared" si="26"/>
        <v>237.24</v>
      </c>
      <c r="K340" s="24">
        <f t="shared" si="24"/>
        <v>289.44</v>
      </c>
      <c r="L340" s="97"/>
      <c r="M340" s="24">
        <f t="shared" si="27"/>
        <v>0</v>
      </c>
      <c r="N340" s="24">
        <f t="shared" si="28"/>
        <v>0</v>
      </c>
    </row>
    <row r="341" spans="1:14" ht="13.8">
      <c r="A341" s="79" t="s">
        <v>914</v>
      </c>
      <c r="B341" s="79" t="s">
        <v>915</v>
      </c>
      <c r="C341" s="79" t="s">
        <v>28</v>
      </c>
      <c r="D341" s="79" t="s">
        <v>29</v>
      </c>
      <c r="E341" s="215">
        <v>1153.22</v>
      </c>
      <c r="F341" s="24">
        <f t="shared" si="25"/>
        <v>1406.9284</v>
      </c>
      <c r="G341" s="188">
        <v>0</v>
      </c>
      <c r="H341" s="24">
        <v>1153.22</v>
      </c>
      <c r="I341" s="23">
        <f t="shared" si="29"/>
        <v>1406.93</v>
      </c>
      <c r="J341" s="24">
        <f t="shared" si="26"/>
        <v>13838.64</v>
      </c>
      <c r="K341" s="24">
        <f t="shared" si="24"/>
        <v>16883.16</v>
      </c>
      <c r="L341" s="97"/>
      <c r="M341" s="24">
        <f t="shared" si="27"/>
        <v>0</v>
      </c>
      <c r="N341" s="24">
        <f t="shared" si="28"/>
        <v>0</v>
      </c>
    </row>
    <row r="342" spans="1:14" ht="13.8">
      <c r="A342" s="79" t="s">
        <v>916</v>
      </c>
      <c r="B342" s="79" t="s">
        <v>917</v>
      </c>
      <c r="C342" s="79" t="s">
        <v>28</v>
      </c>
      <c r="D342" s="79" t="s">
        <v>29</v>
      </c>
      <c r="E342" s="215">
        <v>3.3</v>
      </c>
      <c r="F342" s="24">
        <f t="shared" si="25"/>
        <v>4.0259999999999998</v>
      </c>
      <c r="G342" s="188">
        <v>0</v>
      </c>
      <c r="H342" s="24">
        <v>3.3</v>
      </c>
      <c r="I342" s="23">
        <f t="shared" si="29"/>
        <v>4.03</v>
      </c>
      <c r="J342" s="24">
        <f t="shared" si="26"/>
        <v>39.599999999999994</v>
      </c>
      <c r="K342" s="24">
        <f t="shared" si="24"/>
        <v>48.36</v>
      </c>
      <c r="L342" s="97"/>
      <c r="M342" s="24">
        <f t="shared" si="27"/>
        <v>0</v>
      </c>
      <c r="N342" s="24">
        <f t="shared" si="28"/>
        <v>0</v>
      </c>
    </row>
    <row r="343" spans="1:14" ht="13.8">
      <c r="A343" s="79" t="s">
        <v>918</v>
      </c>
      <c r="B343" s="79" t="s">
        <v>919</v>
      </c>
      <c r="C343" s="79" t="s">
        <v>28</v>
      </c>
      <c r="D343" s="79" t="s">
        <v>29</v>
      </c>
      <c r="E343" s="215">
        <v>617.79</v>
      </c>
      <c r="F343" s="24">
        <f t="shared" si="25"/>
        <v>753.70379999999989</v>
      </c>
      <c r="G343" s="188">
        <v>0</v>
      </c>
      <c r="H343" s="24">
        <v>617.79</v>
      </c>
      <c r="I343" s="23">
        <f t="shared" si="29"/>
        <v>753.7</v>
      </c>
      <c r="J343" s="24">
        <f t="shared" si="26"/>
        <v>7413.48</v>
      </c>
      <c r="K343" s="24">
        <f t="shared" si="24"/>
        <v>9044.4000000000015</v>
      </c>
      <c r="L343" s="97"/>
      <c r="M343" s="24">
        <f t="shared" si="27"/>
        <v>0</v>
      </c>
      <c r="N343" s="24">
        <f t="shared" si="28"/>
        <v>0</v>
      </c>
    </row>
    <row r="344" spans="1:14" ht="27">
      <c r="A344" s="79" t="s">
        <v>920</v>
      </c>
      <c r="B344" s="79" t="s">
        <v>921</v>
      </c>
      <c r="C344" s="79" t="s">
        <v>28</v>
      </c>
      <c r="D344" s="79" t="s">
        <v>29</v>
      </c>
      <c r="E344" s="215">
        <v>4942.3599999999997</v>
      </c>
      <c r="F344" s="24">
        <f t="shared" si="25"/>
        <v>6029.6791999999996</v>
      </c>
      <c r="G344" s="188">
        <v>0</v>
      </c>
      <c r="H344" s="24">
        <v>4942.3599999999997</v>
      </c>
      <c r="I344" s="23">
        <f t="shared" si="29"/>
        <v>6029.68</v>
      </c>
      <c r="J344" s="24">
        <f t="shared" si="26"/>
        <v>59308.319999999992</v>
      </c>
      <c r="K344" s="24">
        <f t="shared" si="24"/>
        <v>72356.160000000003</v>
      </c>
      <c r="L344" s="97"/>
      <c r="M344" s="24">
        <f t="shared" si="27"/>
        <v>0</v>
      </c>
      <c r="N344" s="24">
        <f t="shared" si="28"/>
        <v>0</v>
      </c>
    </row>
    <row r="345" spans="1:14" ht="27">
      <c r="A345" s="79" t="s">
        <v>922</v>
      </c>
      <c r="B345" s="79" t="s">
        <v>923</v>
      </c>
      <c r="C345" s="79" t="s">
        <v>28</v>
      </c>
      <c r="D345" s="79" t="s">
        <v>29</v>
      </c>
      <c r="E345" s="215">
        <v>14003.36</v>
      </c>
      <c r="F345" s="24">
        <f t="shared" si="25"/>
        <v>17084.099200000001</v>
      </c>
      <c r="G345" s="188">
        <v>0</v>
      </c>
      <c r="H345" s="24">
        <v>14003.36</v>
      </c>
      <c r="I345" s="23">
        <f t="shared" si="29"/>
        <v>17084.099999999999</v>
      </c>
      <c r="J345" s="24">
        <f t="shared" si="26"/>
        <v>168040.32000000001</v>
      </c>
      <c r="K345" s="24">
        <f t="shared" si="24"/>
        <v>205009.19999999998</v>
      </c>
      <c r="L345" s="97"/>
      <c r="M345" s="24">
        <f t="shared" si="27"/>
        <v>0</v>
      </c>
      <c r="N345" s="24">
        <f t="shared" si="28"/>
        <v>0</v>
      </c>
    </row>
    <row r="346" spans="1:14" ht="27">
      <c r="A346" s="79" t="s">
        <v>924</v>
      </c>
      <c r="B346" s="79" t="s">
        <v>925</v>
      </c>
      <c r="C346" s="79" t="s">
        <v>28</v>
      </c>
      <c r="D346" s="79" t="s">
        <v>29</v>
      </c>
      <c r="E346" s="215">
        <v>30477.89</v>
      </c>
      <c r="F346" s="24">
        <f t="shared" si="25"/>
        <v>37183.025799999996</v>
      </c>
      <c r="G346" s="188">
        <v>0</v>
      </c>
      <c r="H346" s="24">
        <v>30477.89</v>
      </c>
      <c r="I346" s="23">
        <f t="shared" si="29"/>
        <v>37183.03</v>
      </c>
      <c r="J346" s="24">
        <f t="shared" si="26"/>
        <v>365734.68</v>
      </c>
      <c r="K346" s="24">
        <f t="shared" si="24"/>
        <v>446196.36</v>
      </c>
      <c r="L346" s="97"/>
      <c r="M346" s="24">
        <f t="shared" si="27"/>
        <v>0</v>
      </c>
      <c r="N346" s="24">
        <f t="shared" si="28"/>
        <v>0</v>
      </c>
    </row>
    <row r="347" spans="1:14" ht="13.8">
      <c r="A347" s="79" t="s">
        <v>926</v>
      </c>
      <c r="B347" s="79" t="s">
        <v>927</v>
      </c>
      <c r="C347" s="79" t="s">
        <v>28</v>
      </c>
      <c r="D347" s="79" t="s">
        <v>29</v>
      </c>
      <c r="E347" s="215">
        <v>1235.5899999999999</v>
      </c>
      <c r="F347" s="24">
        <f t="shared" si="25"/>
        <v>1507.4197999999999</v>
      </c>
      <c r="G347" s="188">
        <v>0</v>
      </c>
      <c r="H347" s="24">
        <v>1235.5899999999999</v>
      </c>
      <c r="I347" s="23">
        <f t="shared" si="29"/>
        <v>1507.42</v>
      </c>
      <c r="J347" s="24">
        <f t="shared" si="26"/>
        <v>14827.079999999998</v>
      </c>
      <c r="K347" s="24">
        <f t="shared" ref="K347:K409" si="30">IF(C347="1 Month(s)", I347*12, I347)</f>
        <v>18089.04</v>
      </c>
      <c r="L347" s="97"/>
      <c r="M347" s="24">
        <f t="shared" si="27"/>
        <v>0</v>
      </c>
      <c r="N347" s="24">
        <f t="shared" si="28"/>
        <v>0</v>
      </c>
    </row>
    <row r="348" spans="1:14" ht="13.8">
      <c r="A348" s="79" t="s">
        <v>928</v>
      </c>
      <c r="B348" s="79" t="s">
        <v>929</v>
      </c>
      <c r="C348" s="79" t="s">
        <v>28</v>
      </c>
      <c r="D348" s="79" t="s">
        <v>29</v>
      </c>
      <c r="E348" s="215">
        <v>205.93</v>
      </c>
      <c r="F348" s="24">
        <f t="shared" ref="F348:F410" si="31">E348*1.22</f>
        <v>251.2346</v>
      </c>
      <c r="G348" s="188">
        <v>0</v>
      </c>
      <c r="H348" s="24">
        <v>205.93</v>
      </c>
      <c r="I348" s="23">
        <f t="shared" si="29"/>
        <v>251.23</v>
      </c>
      <c r="J348" s="24">
        <f t="shared" ref="J348:J410" si="32">IF(C348="1 Month(s)", H348*12, H348)</f>
        <v>2471.16</v>
      </c>
      <c r="K348" s="24">
        <f t="shared" si="30"/>
        <v>3014.7599999999998</v>
      </c>
      <c r="L348" s="97"/>
      <c r="M348" s="24">
        <f t="shared" ref="M348:M410" si="33">J348*L348</f>
        <v>0</v>
      </c>
      <c r="N348" s="24">
        <f t="shared" ref="N348:N410" si="34">K348*L348</f>
        <v>0</v>
      </c>
    </row>
    <row r="349" spans="1:14" ht="13.8">
      <c r="A349" s="79" t="s">
        <v>930</v>
      </c>
      <c r="B349" s="79" t="s">
        <v>931</v>
      </c>
      <c r="C349" s="79" t="s">
        <v>28</v>
      </c>
      <c r="D349" s="79" t="s">
        <v>29</v>
      </c>
      <c r="E349" s="215">
        <v>4118.6400000000003</v>
      </c>
      <c r="F349" s="24">
        <f t="shared" si="31"/>
        <v>5024.7408000000005</v>
      </c>
      <c r="G349" s="188">
        <v>0</v>
      </c>
      <c r="H349" s="24">
        <v>4118.6400000000003</v>
      </c>
      <c r="I349" s="23">
        <f t="shared" ref="I349:I411" si="35">ROUND(H349*1.22,2)</f>
        <v>5024.74</v>
      </c>
      <c r="J349" s="24">
        <f t="shared" si="32"/>
        <v>49423.680000000008</v>
      </c>
      <c r="K349" s="24">
        <f t="shared" si="30"/>
        <v>60296.88</v>
      </c>
      <c r="L349" s="97"/>
      <c r="M349" s="24">
        <f t="shared" si="33"/>
        <v>0</v>
      </c>
      <c r="N349" s="24">
        <f t="shared" si="34"/>
        <v>0</v>
      </c>
    </row>
    <row r="350" spans="1:14" ht="13.8">
      <c r="A350" s="79" t="s">
        <v>932</v>
      </c>
      <c r="B350" s="79" t="s">
        <v>933</v>
      </c>
      <c r="C350" s="79" t="s">
        <v>28</v>
      </c>
      <c r="D350" s="79" t="s">
        <v>29</v>
      </c>
      <c r="E350" s="215">
        <v>11944.04</v>
      </c>
      <c r="F350" s="24">
        <f t="shared" si="31"/>
        <v>14571.728800000001</v>
      </c>
      <c r="G350" s="188">
        <v>0</v>
      </c>
      <c r="H350" s="24">
        <v>11944.04</v>
      </c>
      <c r="I350" s="23">
        <f t="shared" si="35"/>
        <v>14571.73</v>
      </c>
      <c r="J350" s="24">
        <f t="shared" si="32"/>
        <v>143328.48000000001</v>
      </c>
      <c r="K350" s="24">
        <f t="shared" si="30"/>
        <v>174860.76</v>
      </c>
      <c r="L350" s="97"/>
      <c r="M350" s="24">
        <f t="shared" si="33"/>
        <v>0</v>
      </c>
      <c r="N350" s="24">
        <f t="shared" si="34"/>
        <v>0</v>
      </c>
    </row>
    <row r="351" spans="1:14" ht="13.8">
      <c r="A351" s="79" t="s">
        <v>934</v>
      </c>
      <c r="B351" s="79" t="s">
        <v>935</v>
      </c>
      <c r="C351" s="79" t="s">
        <v>28</v>
      </c>
      <c r="D351" s="79" t="s">
        <v>29</v>
      </c>
      <c r="E351" s="215">
        <v>25535.53</v>
      </c>
      <c r="F351" s="24">
        <f t="shared" si="31"/>
        <v>31153.346599999997</v>
      </c>
      <c r="G351" s="188">
        <v>0</v>
      </c>
      <c r="H351" s="24">
        <v>25535.53</v>
      </c>
      <c r="I351" s="23">
        <f t="shared" si="35"/>
        <v>31153.35</v>
      </c>
      <c r="J351" s="24">
        <f t="shared" si="32"/>
        <v>306426.36</v>
      </c>
      <c r="K351" s="24">
        <f t="shared" si="30"/>
        <v>373840.19999999995</v>
      </c>
      <c r="L351" s="97"/>
      <c r="M351" s="24">
        <f t="shared" si="33"/>
        <v>0</v>
      </c>
      <c r="N351" s="24">
        <f t="shared" si="34"/>
        <v>0</v>
      </c>
    </row>
    <row r="352" spans="1:14" ht="27">
      <c r="A352" s="79" t="s">
        <v>936</v>
      </c>
      <c r="B352" s="79" t="s">
        <v>937</v>
      </c>
      <c r="C352" s="79" t="s">
        <v>28</v>
      </c>
      <c r="D352" s="79" t="s">
        <v>29</v>
      </c>
      <c r="E352" s="215">
        <v>57.65</v>
      </c>
      <c r="F352" s="24">
        <f t="shared" si="31"/>
        <v>70.332999999999998</v>
      </c>
      <c r="G352" s="188">
        <v>0</v>
      </c>
      <c r="H352" s="24">
        <v>57.65</v>
      </c>
      <c r="I352" s="23">
        <f t="shared" si="35"/>
        <v>70.33</v>
      </c>
      <c r="J352" s="24">
        <f t="shared" si="32"/>
        <v>691.8</v>
      </c>
      <c r="K352" s="24">
        <f t="shared" si="30"/>
        <v>843.96</v>
      </c>
      <c r="L352" s="97"/>
      <c r="M352" s="24">
        <f t="shared" si="33"/>
        <v>0</v>
      </c>
      <c r="N352" s="24">
        <f t="shared" si="34"/>
        <v>0</v>
      </c>
    </row>
    <row r="353" spans="1:14" ht="27">
      <c r="A353" s="79" t="s">
        <v>938</v>
      </c>
      <c r="B353" s="79" t="s">
        <v>939</v>
      </c>
      <c r="C353" s="79" t="s">
        <v>28</v>
      </c>
      <c r="D353" s="79" t="s">
        <v>29</v>
      </c>
      <c r="E353" s="215">
        <v>92.25</v>
      </c>
      <c r="F353" s="24">
        <f t="shared" si="31"/>
        <v>112.545</v>
      </c>
      <c r="G353" s="188">
        <v>0</v>
      </c>
      <c r="H353" s="24">
        <v>92.25</v>
      </c>
      <c r="I353" s="23">
        <f t="shared" si="35"/>
        <v>112.55</v>
      </c>
      <c r="J353" s="24">
        <f t="shared" si="32"/>
        <v>1107</v>
      </c>
      <c r="K353" s="24">
        <f t="shared" si="30"/>
        <v>1350.6</v>
      </c>
      <c r="L353" s="97"/>
      <c r="M353" s="24">
        <f t="shared" si="33"/>
        <v>0</v>
      </c>
      <c r="N353" s="24">
        <f t="shared" si="34"/>
        <v>0</v>
      </c>
    </row>
    <row r="354" spans="1:14" ht="27">
      <c r="A354" s="79" t="s">
        <v>940</v>
      </c>
      <c r="B354" s="79" t="s">
        <v>941</v>
      </c>
      <c r="C354" s="79" t="s">
        <v>28</v>
      </c>
      <c r="D354" s="79" t="s">
        <v>29</v>
      </c>
      <c r="E354" s="215">
        <v>92.25</v>
      </c>
      <c r="F354" s="24">
        <f t="shared" si="31"/>
        <v>112.545</v>
      </c>
      <c r="G354" s="188">
        <v>0</v>
      </c>
      <c r="H354" s="24">
        <v>92.25</v>
      </c>
      <c r="I354" s="23">
        <f t="shared" si="35"/>
        <v>112.55</v>
      </c>
      <c r="J354" s="24">
        <f t="shared" si="32"/>
        <v>1107</v>
      </c>
      <c r="K354" s="24">
        <f t="shared" si="30"/>
        <v>1350.6</v>
      </c>
      <c r="L354" s="97"/>
      <c r="M354" s="24">
        <f t="shared" si="33"/>
        <v>0</v>
      </c>
      <c r="N354" s="24">
        <f t="shared" si="34"/>
        <v>0</v>
      </c>
    </row>
    <row r="355" spans="1:14" ht="27">
      <c r="A355" s="79" t="s">
        <v>942</v>
      </c>
      <c r="B355" s="79" t="s">
        <v>943</v>
      </c>
      <c r="C355" s="79" t="s">
        <v>28</v>
      </c>
      <c r="D355" s="79" t="s">
        <v>29</v>
      </c>
      <c r="E355" s="215">
        <v>74.13</v>
      </c>
      <c r="F355" s="24">
        <f t="shared" si="31"/>
        <v>90.438599999999994</v>
      </c>
      <c r="G355" s="188">
        <v>0</v>
      </c>
      <c r="H355" s="24">
        <v>74.13</v>
      </c>
      <c r="I355" s="23">
        <f t="shared" si="35"/>
        <v>90.44</v>
      </c>
      <c r="J355" s="24">
        <f t="shared" si="32"/>
        <v>889.56</v>
      </c>
      <c r="K355" s="24">
        <f t="shared" si="30"/>
        <v>1085.28</v>
      </c>
      <c r="L355" s="97"/>
      <c r="M355" s="24">
        <f t="shared" si="33"/>
        <v>0</v>
      </c>
      <c r="N355" s="24">
        <f t="shared" si="34"/>
        <v>0</v>
      </c>
    </row>
    <row r="356" spans="1:14" ht="27">
      <c r="A356" s="79" t="s">
        <v>944</v>
      </c>
      <c r="B356" s="79" t="s">
        <v>945</v>
      </c>
      <c r="C356" s="79" t="s">
        <v>28</v>
      </c>
      <c r="D356" s="79" t="s">
        <v>29</v>
      </c>
      <c r="E356" s="215">
        <v>3.29</v>
      </c>
      <c r="F356" s="24">
        <f t="shared" si="31"/>
        <v>4.0137999999999998</v>
      </c>
      <c r="G356" s="188">
        <v>0</v>
      </c>
      <c r="H356" s="24">
        <v>3.29</v>
      </c>
      <c r="I356" s="23">
        <f t="shared" si="35"/>
        <v>4.01</v>
      </c>
      <c r="J356" s="24">
        <f t="shared" si="32"/>
        <v>39.480000000000004</v>
      </c>
      <c r="K356" s="24">
        <f t="shared" si="30"/>
        <v>48.12</v>
      </c>
      <c r="L356" s="97"/>
      <c r="M356" s="24">
        <f t="shared" si="33"/>
        <v>0</v>
      </c>
      <c r="N356" s="24">
        <f t="shared" si="34"/>
        <v>0</v>
      </c>
    </row>
    <row r="357" spans="1:14" ht="27">
      <c r="A357" s="79" t="s">
        <v>946</v>
      </c>
      <c r="B357" s="79" t="s">
        <v>947</v>
      </c>
      <c r="C357" s="79" t="s">
        <v>28</v>
      </c>
      <c r="D357" s="79" t="s">
        <v>29</v>
      </c>
      <c r="E357" s="215">
        <v>59.3</v>
      </c>
      <c r="F357" s="24">
        <f t="shared" si="31"/>
        <v>72.345999999999989</v>
      </c>
      <c r="G357" s="188">
        <v>0</v>
      </c>
      <c r="H357" s="24">
        <v>59.3</v>
      </c>
      <c r="I357" s="23">
        <f t="shared" si="35"/>
        <v>72.349999999999994</v>
      </c>
      <c r="J357" s="24">
        <f t="shared" si="32"/>
        <v>711.59999999999991</v>
      </c>
      <c r="K357" s="24">
        <f t="shared" si="30"/>
        <v>868.19999999999993</v>
      </c>
      <c r="L357" s="97"/>
      <c r="M357" s="24">
        <f t="shared" si="33"/>
        <v>0</v>
      </c>
      <c r="N357" s="24">
        <f t="shared" si="34"/>
        <v>0</v>
      </c>
    </row>
    <row r="358" spans="1:14" ht="13.8">
      <c r="A358" s="79" t="s">
        <v>948</v>
      </c>
      <c r="B358" s="79" t="s">
        <v>949</v>
      </c>
      <c r="C358" s="79" t="s">
        <v>28</v>
      </c>
      <c r="D358" s="79" t="s">
        <v>29</v>
      </c>
      <c r="E358" s="215">
        <v>6</v>
      </c>
      <c r="F358" s="24">
        <f t="shared" si="31"/>
        <v>7.32</v>
      </c>
      <c r="G358" s="188">
        <v>0.18</v>
      </c>
      <c r="H358" s="24">
        <v>4.92</v>
      </c>
      <c r="I358" s="23">
        <f t="shared" si="35"/>
        <v>6</v>
      </c>
      <c r="J358" s="24">
        <f t="shared" si="32"/>
        <v>59.04</v>
      </c>
      <c r="K358" s="24">
        <f t="shared" si="30"/>
        <v>72</v>
      </c>
      <c r="L358" s="97"/>
      <c r="M358" s="24">
        <f t="shared" si="33"/>
        <v>0</v>
      </c>
      <c r="N358" s="24">
        <f t="shared" si="34"/>
        <v>0</v>
      </c>
    </row>
    <row r="359" spans="1:14" ht="13.8">
      <c r="A359" s="79" t="s">
        <v>950</v>
      </c>
      <c r="B359" s="79" t="s">
        <v>951</v>
      </c>
      <c r="C359" s="79" t="s">
        <v>28</v>
      </c>
      <c r="D359" s="79" t="s">
        <v>29</v>
      </c>
      <c r="E359" s="215">
        <v>5.2</v>
      </c>
      <c r="F359" s="24">
        <f t="shared" si="31"/>
        <v>6.3440000000000003</v>
      </c>
      <c r="G359" s="188">
        <v>0.18</v>
      </c>
      <c r="H359" s="24">
        <v>4.26</v>
      </c>
      <c r="I359" s="23">
        <f t="shared" si="35"/>
        <v>5.2</v>
      </c>
      <c r="J359" s="24">
        <f t="shared" si="32"/>
        <v>51.12</v>
      </c>
      <c r="K359" s="24">
        <f t="shared" si="30"/>
        <v>62.400000000000006</v>
      </c>
      <c r="L359" s="97"/>
      <c r="M359" s="24">
        <f t="shared" si="33"/>
        <v>0</v>
      </c>
      <c r="N359" s="24">
        <f t="shared" si="34"/>
        <v>0</v>
      </c>
    </row>
    <row r="360" spans="1:14" ht="13.8">
      <c r="A360" s="79" t="s">
        <v>952</v>
      </c>
      <c r="B360" s="79" t="s">
        <v>953</v>
      </c>
      <c r="C360" s="79" t="s">
        <v>28</v>
      </c>
      <c r="D360" s="79" t="s">
        <v>29</v>
      </c>
      <c r="E360" s="215">
        <v>5.2</v>
      </c>
      <c r="F360" s="24">
        <f t="shared" si="31"/>
        <v>6.3440000000000003</v>
      </c>
      <c r="G360" s="188">
        <v>0.18</v>
      </c>
      <c r="H360" s="24">
        <v>4.26</v>
      </c>
      <c r="I360" s="23">
        <f t="shared" si="35"/>
        <v>5.2</v>
      </c>
      <c r="J360" s="24">
        <f t="shared" si="32"/>
        <v>51.12</v>
      </c>
      <c r="K360" s="24">
        <f t="shared" si="30"/>
        <v>62.400000000000006</v>
      </c>
      <c r="L360" s="97"/>
      <c r="M360" s="24">
        <f t="shared" si="33"/>
        <v>0</v>
      </c>
      <c r="N360" s="24">
        <f t="shared" si="34"/>
        <v>0</v>
      </c>
    </row>
    <row r="361" spans="1:14" ht="27">
      <c r="A361" s="79" t="s">
        <v>954</v>
      </c>
      <c r="B361" s="79" t="s">
        <v>955</v>
      </c>
      <c r="C361" s="79" t="s">
        <v>28</v>
      </c>
      <c r="D361" s="79" t="s">
        <v>29</v>
      </c>
      <c r="E361" s="215">
        <v>5.7</v>
      </c>
      <c r="F361" s="24">
        <f t="shared" si="31"/>
        <v>6.9539999999999997</v>
      </c>
      <c r="G361" s="188">
        <v>0.18</v>
      </c>
      <c r="H361" s="24">
        <v>4.67</v>
      </c>
      <c r="I361" s="23">
        <f t="shared" si="35"/>
        <v>5.7</v>
      </c>
      <c r="J361" s="24">
        <f t="shared" si="32"/>
        <v>56.04</v>
      </c>
      <c r="K361" s="24">
        <f t="shared" si="30"/>
        <v>68.400000000000006</v>
      </c>
      <c r="L361" s="97"/>
      <c r="M361" s="24">
        <f t="shared" si="33"/>
        <v>0</v>
      </c>
      <c r="N361" s="24">
        <f t="shared" si="34"/>
        <v>0</v>
      </c>
    </row>
    <row r="362" spans="1:14" ht="27">
      <c r="A362" s="79" t="s">
        <v>956</v>
      </c>
      <c r="B362" s="79" t="s">
        <v>957</v>
      </c>
      <c r="C362" s="79" t="s">
        <v>28</v>
      </c>
      <c r="D362" s="79" t="s">
        <v>29</v>
      </c>
      <c r="E362" s="215">
        <v>6.5</v>
      </c>
      <c r="F362" s="24">
        <f t="shared" si="31"/>
        <v>7.93</v>
      </c>
      <c r="G362" s="188">
        <v>0.18</v>
      </c>
      <c r="H362" s="24">
        <v>5.34</v>
      </c>
      <c r="I362" s="23">
        <f t="shared" si="35"/>
        <v>6.51</v>
      </c>
      <c r="J362" s="24">
        <f t="shared" si="32"/>
        <v>64.08</v>
      </c>
      <c r="K362" s="24">
        <f t="shared" si="30"/>
        <v>78.12</v>
      </c>
      <c r="L362" s="97"/>
      <c r="M362" s="24">
        <f t="shared" si="33"/>
        <v>0</v>
      </c>
      <c r="N362" s="24">
        <f t="shared" si="34"/>
        <v>0</v>
      </c>
    </row>
    <row r="363" spans="1:14" ht="27">
      <c r="A363" s="79" t="s">
        <v>958</v>
      </c>
      <c r="B363" s="79" t="s">
        <v>959</v>
      </c>
      <c r="C363" s="79" t="s">
        <v>28</v>
      </c>
      <c r="D363" s="79" t="s">
        <v>29</v>
      </c>
      <c r="E363" s="215">
        <v>6.5</v>
      </c>
      <c r="F363" s="24">
        <f t="shared" si="31"/>
        <v>7.93</v>
      </c>
      <c r="G363" s="188">
        <v>0.18</v>
      </c>
      <c r="H363" s="24">
        <v>5.34</v>
      </c>
      <c r="I363" s="23">
        <f t="shared" si="35"/>
        <v>6.51</v>
      </c>
      <c r="J363" s="24">
        <f t="shared" si="32"/>
        <v>64.08</v>
      </c>
      <c r="K363" s="24">
        <f t="shared" si="30"/>
        <v>78.12</v>
      </c>
      <c r="L363" s="97"/>
      <c r="M363" s="24">
        <f t="shared" si="33"/>
        <v>0</v>
      </c>
      <c r="N363" s="24">
        <f t="shared" si="34"/>
        <v>0</v>
      </c>
    </row>
    <row r="364" spans="1:14" ht="13.8">
      <c r="A364" s="79" t="s">
        <v>960</v>
      </c>
      <c r="B364" s="79" t="s">
        <v>961</v>
      </c>
      <c r="C364" s="79" t="s">
        <v>28</v>
      </c>
      <c r="D364" s="79" t="s">
        <v>29</v>
      </c>
      <c r="E364" s="215">
        <v>32.94</v>
      </c>
      <c r="F364" s="24">
        <f t="shared" si="31"/>
        <v>40.186799999999998</v>
      </c>
      <c r="G364" s="188">
        <v>0</v>
      </c>
      <c r="H364" s="24">
        <v>32.94</v>
      </c>
      <c r="I364" s="23">
        <f t="shared" si="35"/>
        <v>40.19</v>
      </c>
      <c r="J364" s="24">
        <f t="shared" si="32"/>
        <v>395.28</v>
      </c>
      <c r="K364" s="24">
        <f t="shared" si="30"/>
        <v>482.28</v>
      </c>
      <c r="L364" s="97"/>
      <c r="M364" s="24">
        <f t="shared" si="33"/>
        <v>0</v>
      </c>
      <c r="N364" s="24">
        <f t="shared" si="34"/>
        <v>0</v>
      </c>
    </row>
    <row r="365" spans="1:14" ht="13.8">
      <c r="A365" s="79" t="s">
        <v>962</v>
      </c>
      <c r="B365" s="79" t="s">
        <v>963</v>
      </c>
      <c r="C365" s="79" t="s">
        <v>28</v>
      </c>
      <c r="D365" s="79" t="s">
        <v>29</v>
      </c>
      <c r="E365" s="215">
        <v>123.56</v>
      </c>
      <c r="F365" s="24">
        <f t="shared" si="31"/>
        <v>150.7432</v>
      </c>
      <c r="G365" s="188">
        <v>0</v>
      </c>
      <c r="H365" s="24">
        <v>123.56</v>
      </c>
      <c r="I365" s="23">
        <f t="shared" si="35"/>
        <v>150.74</v>
      </c>
      <c r="J365" s="24">
        <f t="shared" si="32"/>
        <v>1482.72</v>
      </c>
      <c r="K365" s="24">
        <f t="shared" si="30"/>
        <v>1808.88</v>
      </c>
      <c r="L365" s="97"/>
      <c r="M365" s="24">
        <f t="shared" si="33"/>
        <v>0</v>
      </c>
      <c r="N365" s="24">
        <f t="shared" si="34"/>
        <v>0</v>
      </c>
    </row>
    <row r="366" spans="1:14" ht="13.8">
      <c r="A366" s="79" t="s">
        <v>964</v>
      </c>
      <c r="B366" s="79" t="s">
        <v>965</v>
      </c>
      <c r="C366" s="79" t="s">
        <v>28</v>
      </c>
      <c r="D366" s="79" t="s">
        <v>29</v>
      </c>
      <c r="E366" s="215">
        <v>39</v>
      </c>
      <c r="F366" s="24">
        <f t="shared" si="31"/>
        <v>47.58</v>
      </c>
      <c r="G366" s="188">
        <v>0.18</v>
      </c>
      <c r="H366" s="24">
        <v>32.03</v>
      </c>
      <c r="I366" s="23">
        <f t="shared" si="35"/>
        <v>39.08</v>
      </c>
      <c r="J366" s="24">
        <f t="shared" si="32"/>
        <v>384.36</v>
      </c>
      <c r="K366" s="24">
        <f t="shared" si="30"/>
        <v>468.96</v>
      </c>
      <c r="L366" s="97"/>
      <c r="M366" s="24">
        <f t="shared" si="33"/>
        <v>0</v>
      </c>
      <c r="N366" s="24">
        <f t="shared" si="34"/>
        <v>0</v>
      </c>
    </row>
    <row r="367" spans="1:14" ht="13.8">
      <c r="A367" s="79" t="s">
        <v>966</v>
      </c>
      <c r="B367" s="79" t="s">
        <v>967</v>
      </c>
      <c r="C367" s="79" t="s">
        <v>28</v>
      </c>
      <c r="D367" s="79" t="s">
        <v>29</v>
      </c>
      <c r="E367" s="215">
        <v>41.19</v>
      </c>
      <c r="F367" s="24">
        <f t="shared" si="31"/>
        <v>50.251799999999996</v>
      </c>
      <c r="G367" s="188">
        <v>0</v>
      </c>
      <c r="H367" s="24">
        <v>41.19</v>
      </c>
      <c r="I367" s="23">
        <f t="shared" si="35"/>
        <v>50.25</v>
      </c>
      <c r="J367" s="24">
        <f t="shared" si="32"/>
        <v>494.28</v>
      </c>
      <c r="K367" s="24">
        <f t="shared" si="30"/>
        <v>603</v>
      </c>
      <c r="L367" s="97"/>
      <c r="M367" s="24">
        <f t="shared" si="33"/>
        <v>0</v>
      </c>
      <c r="N367" s="24">
        <f t="shared" si="34"/>
        <v>0</v>
      </c>
    </row>
    <row r="368" spans="1:14" ht="13.8">
      <c r="A368" s="79" t="s">
        <v>968</v>
      </c>
      <c r="B368" s="79" t="s">
        <v>969</v>
      </c>
      <c r="C368" s="79" t="s">
        <v>28</v>
      </c>
      <c r="D368" s="79" t="s">
        <v>29</v>
      </c>
      <c r="E368" s="215">
        <v>2.16</v>
      </c>
      <c r="F368" s="24">
        <f t="shared" si="31"/>
        <v>2.6352000000000002</v>
      </c>
      <c r="G368" s="188">
        <v>0.18</v>
      </c>
      <c r="H368" s="24">
        <v>1.78</v>
      </c>
      <c r="I368" s="23">
        <f t="shared" si="35"/>
        <v>2.17</v>
      </c>
      <c r="J368" s="24">
        <f t="shared" si="32"/>
        <v>21.36</v>
      </c>
      <c r="K368" s="24">
        <f t="shared" si="30"/>
        <v>26.04</v>
      </c>
      <c r="L368" s="97"/>
      <c r="M368" s="24">
        <f t="shared" si="33"/>
        <v>0</v>
      </c>
      <c r="N368" s="24">
        <f t="shared" si="34"/>
        <v>0</v>
      </c>
    </row>
    <row r="369" spans="1:14" ht="13.8">
      <c r="A369" s="79" t="s">
        <v>970</v>
      </c>
      <c r="B369" s="79" t="s">
        <v>971</v>
      </c>
      <c r="C369" s="79" t="s">
        <v>28</v>
      </c>
      <c r="D369" s="79" t="s">
        <v>29</v>
      </c>
      <c r="E369" s="215">
        <v>5.6</v>
      </c>
      <c r="F369" s="24">
        <f t="shared" si="31"/>
        <v>6.8319999999999999</v>
      </c>
      <c r="G369" s="188">
        <v>0.18</v>
      </c>
      <c r="H369" s="24">
        <v>4.59</v>
      </c>
      <c r="I369" s="23">
        <f t="shared" si="35"/>
        <v>5.6</v>
      </c>
      <c r="J369" s="24">
        <f t="shared" si="32"/>
        <v>55.08</v>
      </c>
      <c r="K369" s="24">
        <f t="shared" si="30"/>
        <v>67.199999999999989</v>
      </c>
      <c r="L369" s="97"/>
      <c r="M369" s="24">
        <f t="shared" si="33"/>
        <v>0</v>
      </c>
      <c r="N369" s="24">
        <f t="shared" si="34"/>
        <v>0</v>
      </c>
    </row>
    <row r="370" spans="1:14" ht="27">
      <c r="A370" s="79" t="s">
        <v>972</v>
      </c>
      <c r="B370" s="79" t="s">
        <v>973</v>
      </c>
      <c r="C370" s="79" t="s">
        <v>28</v>
      </c>
      <c r="D370" s="79" t="s">
        <v>29</v>
      </c>
      <c r="E370" s="215">
        <v>7825.4</v>
      </c>
      <c r="F370" s="24">
        <f t="shared" si="31"/>
        <v>9546.9879999999994</v>
      </c>
      <c r="G370" s="188">
        <v>0</v>
      </c>
      <c r="H370" s="24">
        <v>7825.4</v>
      </c>
      <c r="I370" s="23">
        <f t="shared" si="35"/>
        <v>9546.99</v>
      </c>
      <c r="J370" s="24">
        <f t="shared" si="32"/>
        <v>93904.799999999988</v>
      </c>
      <c r="K370" s="24">
        <f t="shared" si="30"/>
        <v>114563.88</v>
      </c>
      <c r="L370" s="97"/>
      <c r="M370" s="24">
        <f t="shared" si="33"/>
        <v>0</v>
      </c>
      <c r="N370" s="24">
        <f t="shared" si="34"/>
        <v>0</v>
      </c>
    </row>
    <row r="371" spans="1:14" ht="27">
      <c r="A371" s="79" t="s">
        <v>974</v>
      </c>
      <c r="B371" s="79" t="s">
        <v>975</v>
      </c>
      <c r="C371" s="79" t="s">
        <v>28</v>
      </c>
      <c r="D371" s="79" t="s">
        <v>29</v>
      </c>
      <c r="E371" s="215">
        <v>9061</v>
      </c>
      <c r="F371" s="24">
        <f t="shared" si="31"/>
        <v>11054.42</v>
      </c>
      <c r="G371" s="188">
        <v>0</v>
      </c>
      <c r="H371" s="24">
        <v>9061</v>
      </c>
      <c r="I371" s="23">
        <f t="shared" si="35"/>
        <v>11054.42</v>
      </c>
      <c r="J371" s="24">
        <f t="shared" si="32"/>
        <v>108732</v>
      </c>
      <c r="K371" s="24">
        <f t="shared" si="30"/>
        <v>132653.04</v>
      </c>
      <c r="L371" s="97"/>
      <c r="M371" s="24">
        <f t="shared" si="33"/>
        <v>0</v>
      </c>
      <c r="N371" s="24">
        <f t="shared" si="34"/>
        <v>0</v>
      </c>
    </row>
    <row r="372" spans="1:14" ht="27">
      <c r="A372" s="79" t="s">
        <v>976</v>
      </c>
      <c r="B372" s="79" t="s">
        <v>977</v>
      </c>
      <c r="C372" s="79" t="s">
        <v>28</v>
      </c>
      <c r="D372" s="79" t="s">
        <v>29</v>
      </c>
      <c r="E372" s="215">
        <v>13591.49</v>
      </c>
      <c r="F372" s="24">
        <f t="shared" si="31"/>
        <v>16581.6178</v>
      </c>
      <c r="G372" s="188">
        <v>0</v>
      </c>
      <c r="H372" s="24">
        <v>13591.49</v>
      </c>
      <c r="I372" s="23">
        <f t="shared" si="35"/>
        <v>16581.62</v>
      </c>
      <c r="J372" s="24">
        <f t="shared" si="32"/>
        <v>163097.88</v>
      </c>
      <c r="K372" s="24">
        <f t="shared" si="30"/>
        <v>198979.44</v>
      </c>
      <c r="L372" s="97"/>
      <c r="M372" s="24">
        <f t="shared" si="33"/>
        <v>0</v>
      </c>
      <c r="N372" s="24">
        <f t="shared" si="34"/>
        <v>0</v>
      </c>
    </row>
    <row r="373" spans="1:14" ht="27">
      <c r="A373" s="79" t="s">
        <v>978</v>
      </c>
      <c r="B373" s="79" t="s">
        <v>979</v>
      </c>
      <c r="C373" s="79" t="s">
        <v>28</v>
      </c>
      <c r="D373" s="79" t="s">
        <v>29</v>
      </c>
      <c r="E373" s="215">
        <v>16474.53</v>
      </c>
      <c r="F373" s="24">
        <f t="shared" si="31"/>
        <v>20098.926599999999</v>
      </c>
      <c r="G373" s="188">
        <v>0</v>
      </c>
      <c r="H373" s="24">
        <v>16474.53</v>
      </c>
      <c r="I373" s="23">
        <f t="shared" si="35"/>
        <v>20098.93</v>
      </c>
      <c r="J373" s="24">
        <f t="shared" si="32"/>
        <v>197694.36</v>
      </c>
      <c r="K373" s="24">
        <f t="shared" si="30"/>
        <v>241187.16</v>
      </c>
      <c r="L373" s="97"/>
      <c r="M373" s="24">
        <f t="shared" si="33"/>
        <v>0</v>
      </c>
      <c r="N373" s="24">
        <f t="shared" si="34"/>
        <v>0</v>
      </c>
    </row>
    <row r="374" spans="1:14" ht="13.8">
      <c r="A374" s="79" t="s">
        <v>980</v>
      </c>
      <c r="B374" s="79" t="s">
        <v>981</v>
      </c>
      <c r="C374" s="79" t="s">
        <v>28</v>
      </c>
      <c r="D374" s="79" t="s">
        <v>29</v>
      </c>
      <c r="E374" s="215">
        <v>823.72</v>
      </c>
      <c r="F374" s="24">
        <f t="shared" si="31"/>
        <v>1004.9384</v>
      </c>
      <c r="G374" s="188">
        <v>0</v>
      </c>
      <c r="H374" s="24">
        <v>823.72</v>
      </c>
      <c r="I374" s="23">
        <f t="shared" si="35"/>
        <v>1004.94</v>
      </c>
      <c r="J374" s="24">
        <f t="shared" si="32"/>
        <v>9884.64</v>
      </c>
      <c r="K374" s="24">
        <f t="shared" si="30"/>
        <v>12059.28</v>
      </c>
      <c r="L374" s="97"/>
      <c r="M374" s="24">
        <f t="shared" si="33"/>
        <v>0</v>
      </c>
      <c r="N374" s="24">
        <f t="shared" si="34"/>
        <v>0</v>
      </c>
    </row>
    <row r="375" spans="1:14" ht="13.8">
      <c r="A375" s="79" t="s">
        <v>982</v>
      </c>
      <c r="B375" s="79" t="s">
        <v>983</v>
      </c>
      <c r="C375" s="79" t="s">
        <v>28</v>
      </c>
      <c r="D375" s="79" t="s">
        <v>29</v>
      </c>
      <c r="E375" s="215">
        <v>711.4</v>
      </c>
      <c r="F375" s="24">
        <f t="shared" si="31"/>
        <v>867.9079999999999</v>
      </c>
      <c r="G375" s="188">
        <v>0</v>
      </c>
      <c r="H375" s="24">
        <v>711.4</v>
      </c>
      <c r="I375" s="23">
        <f t="shared" si="35"/>
        <v>867.91</v>
      </c>
      <c r="J375" s="24">
        <f t="shared" si="32"/>
        <v>8536.7999999999993</v>
      </c>
      <c r="K375" s="24">
        <f t="shared" si="30"/>
        <v>10414.92</v>
      </c>
      <c r="L375" s="97"/>
      <c r="M375" s="24">
        <f t="shared" si="33"/>
        <v>0</v>
      </c>
      <c r="N375" s="24">
        <f t="shared" si="34"/>
        <v>0</v>
      </c>
    </row>
    <row r="376" spans="1:14" ht="13.8">
      <c r="A376" s="79" t="s">
        <v>984</v>
      </c>
      <c r="B376" s="79" t="s">
        <v>985</v>
      </c>
      <c r="C376" s="79" t="s">
        <v>28</v>
      </c>
      <c r="D376" s="79" t="s">
        <v>29</v>
      </c>
      <c r="E376" s="215">
        <v>823.72</v>
      </c>
      <c r="F376" s="24">
        <f t="shared" si="31"/>
        <v>1004.9384</v>
      </c>
      <c r="G376" s="188">
        <v>0</v>
      </c>
      <c r="H376" s="24">
        <v>823.72</v>
      </c>
      <c r="I376" s="23">
        <f t="shared" si="35"/>
        <v>1004.94</v>
      </c>
      <c r="J376" s="24">
        <f t="shared" si="32"/>
        <v>9884.64</v>
      </c>
      <c r="K376" s="24">
        <f t="shared" si="30"/>
        <v>12059.28</v>
      </c>
      <c r="L376" s="97"/>
      <c r="M376" s="24">
        <f t="shared" si="33"/>
        <v>0</v>
      </c>
      <c r="N376" s="24">
        <f t="shared" si="34"/>
        <v>0</v>
      </c>
    </row>
    <row r="377" spans="1:14" ht="13.8">
      <c r="A377" s="79" t="s">
        <v>986</v>
      </c>
      <c r="B377" s="79" t="s">
        <v>987</v>
      </c>
      <c r="C377" s="79" t="s">
        <v>28</v>
      </c>
      <c r="D377" s="79" t="s">
        <v>29</v>
      </c>
      <c r="E377" s="215">
        <v>123.56</v>
      </c>
      <c r="F377" s="24">
        <f t="shared" si="31"/>
        <v>150.7432</v>
      </c>
      <c r="G377" s="188">
        <v>0</v>
      </c>
      <c r="H377" s="24">
        <v>123.56</v>
      </c>
      <c r="I377" s="23">
        <f t="shared" si="35"/>
        <v>150.74</v>
      </c>
      <c r="J377" s="24">
        <f t="shared" si="32"/>
        <v>1482.72</v>
      </c>
      <c r="K377" s="24">
        <f t="shared" si="30"/>
        <v>1808.88</v>
      </c>
      <c r="L377" s="97"/>
      <c r="M377" s="24">
        <f t="shared" si="33"/>
        <v>0</v>
      </c>
      <c r="N377" s="24">
        <f t="shared" si="34"/>
        <v>0</v>
      </c>
    </row>
    <row r="378" spans="1:14" ht="13.8">
      <c r="A378" s="79" t="s">
        <v>988</v>
      </c>
      <c r="B378" s="79" t="s">
        <v>989</v>
      </c>
      <c r="C378" s="79" t="s">
        <v>28</v>
      </c>
      <c r="D378" s="79" t="s">
        <v>29</v>
      </c>
      <c r="E378" s="215">
        <v>82.37</v>
      </c>
      <c r="F378" s="24">
        <f t="shared" si="31"/>
        <v>100.4914</v>
      </c>
      <c r="G378" s="188">
        <v>0</v>
      </c>
      <c r="H378" s="24">
        <v>82.37</v>
      </c>
      <c r="I378" s="23">
        <f t="shared" si="35"/>
        <v>100.49</v>
      </c>
      <c r="J378" s="24">
        <f t="shared" si="32"/>
        <v>988.44</v>
      </c>
      <c r="K378" s="24">
        <f t="shared" si="30"/>
        <v>1205.8799999999999</v>
      </c>
      <c r="L378" s="97"/>
      <c r="M378" s="24">
        <f t="shared" si="33"/>
        <v>0</v>
      </c>
      <c r="N378" s="24">
        <f t="shared" si="34"/>
        <v>0</v>
      </c>
    </row>
    <row r="379" spans="1:14" ht="13.8">
      <c r="A379" s="79" t="s">
        <v>990</v>
      </c>
      <c r="B379" s="79" t="s">
        <v>991</v>
      </c>
      <c r="C379" s="79" t="s">
        <v>28</v>
      </c>
      <c r="D379" s="79" t="s">
        <v>29</v>
      </c>
      <c r="E379" s="215">
        <v>123.56</v>
      </c>
      <c r="F379" s="24">
        <f t="shared" si="31"/>
        <v>150.7432</v>
      </c>
      <c r="G379" s="188">
        <v>0</v>
      </c>
      <c r="H379" s="24">
        <v>123.56</v>
      </c>
      <c r="I379" s="23">
        <f t="shared" si="35"/>
        <v>150.74</v>
      </c>
      <c r="J379" s="24">
        <f t="shared" si="32"/>
        <v>1482.72</v>
      </c>
      <c r="K379" s="24">
        <f t="shared" si="30"/>
        <v>1808.88</v>
      </c>
      <c r="L379" s="97"/>
      <c r="M379" s="24">
        <f t="shared" si="33"/>
        <v>0</v>
      </c>
      <c r="N379" s="24">
        <f t="shared" si="34"/>
        <v>0</v>
      </c>
    </row>
    <row r="380" spans="1:14" ht="13.8">
      <c r="A380" s="79" t="s">
        <v>992</v>
      </c>
      <c r="B380" s="79" t="s">
        <v>993</v>
      </c>
      <c r="C380" s="79" t="s">
        <v>28</v>
      </c>
      <c r="D380" s="79" t="s">
        <v>29</v>
      </c>
      <c r="E380" s="215">
        <v>82.37</v>
      </c>
      <c r="F380" s="24">
        <f t="shared" si="31"/>
        <v>100.4914</v>
      </c>
      <c r="G380" s="188">
        <v>0</v>
      </c>
      <c r="H380" s="24">
        <v>82.37</v>
      </c>
      <c r="I380" s="23">
        <f t="shared" si="35"/>
        <v>100.49</v>
      </c>
      <c r="J380" s="24">
        <f t="shared" si="32"/>
        <v>988.44</v>
      </c>
      <c r="K380" s="24">
        <f t="shared" si="30"/>
        <v>1205.8799999999999</v>
      </c>
      <c r="L380" s="97"/>
      <c r="M380" s="24">
        <f t="shared" si="33"/>
        <v>0</v>
      </c>
      <c r="N380" s="24">
        <f t="shared" si="34"/>
        <v>0</v>
      </c>
    </row>
    <row r="381" spans="1:14" ht="13.8">
      <c r="A381" s="79" t="s">
        <v>994</v>
      </c>
      <c r="B381" s="79" t="s">
        <v>995</v>
      </c>
      <c r="C381" s="79" t="s">
        <v>28</v>
      </c>
      <c r="D381" s="79" t="s">
        <v>29</v>
      </c>
      <c r="E381" s="215">
        <v>123.56</v>
      </c>
      <c r="F381" s="24">
        <f t="shared" si="31"/>
        <v>150.7432</v>
      </c>
      <c r="G381" s="188">
        <v>0</v>
      </c>
      <c r="H381" s="24">
        <v>123.56</v>
      </c>
      <c r="I381" s="23">
        <f t="shared" si="35"/>
        <v>150.74</v>
      </c>
      <c r="J381" s="24">
        <f t="shared" si="32"/>
        <v>1482.72</v>
      </c>
      <c r="K381" s="24">
        <f t="shared" si="30"/>
        <v>1808.88</v>
      </c>
      <c r="L381" s="97"/>
      <c r="M381" s="24">
        <f t="shared" si="33"/>
        <v>0</v>
      </c>
      <c r="N381" s="24">
        <f t="shared" si="34"/>
        <v>0</v>
      </c>
    </row>
    <row r="382" spans="1:14" ht="13.8">
      <c r="A382" s="79" t="s">
        <v>996</v>
      </c>
      <c r="B382" s="79" t="s">
        <v>997</v>
      </c>
      <c r="C382" s="79" t="s">
        <v>28</v>
      </c>
      <c r="D382" s="79" t="s">
        <v>29</v>
      </c>
      <c r="E382" s="215">
        <v>82.37</v>
      </c>
      <c r="F382" s="24">
        <f t="shared" si="31"/>
        <v>100.4914</v>
      </c>
      <c r="G382" s="188">
        <v>0</v>
      </c>
      <c r="H382" s="24">
        <v>82.37</v>
      </c>
      <c r="I382" s="23">
        <f t="shared" si="35"/>
        <v>100.49</v>
      </c>
      <c r="J382" s="24">
        <f t="shared" si="32"/>
        <v>988.44</v>
      </c>
      <c r="K382" s="24">
        <f t="shared" si="30"/>
        <v>1205.8799999999999</v>
      </c>
      <c r="L382" s="97"/>
      <c r="M382" s="24">
        <f t="shared" si="33"/>
        <v>0</v>
      </c>
      <c r="N382" s="24">
        <f t="shared" si="34"/>
        <v>0</v>
      </c>
    </row>
    <row r="383" spans="1:14" ht="13.8">
      <c r="A383" s="79" t="s">
        <v>998</v>
      </c>
      <c r="B383" s="79" t="s">
        <v>999</v>
      </c>
      <c r="C383" s="79" t="s">
        <v>28</v>
      </c>
      <c r="D383" s="79" t="s">
        <v>29</v>
      </c>
      <c r="E383" s="215">
        <v>111.21</v>
      </c>
      <c r="F383" s="24">
        <f t="shared" si="31"/>
        <v>135.67619999999999</v>
      </c>
      <c r="G383" s="188">
        <v>0</v>
      </c>
      <c r="H383" s="24">
        <v>111.21</v>
      </c>
      <c r="I383" s="23">
        <f t="shared" si="35"/>
        <v>135.68</v>
      </c>
      <c r="J383" s="24">
        <f t="shared" si="32"/>
        <v>1334.52</v>
      </c>
      <c r="K383" s="24">
        <f t="shared" si="30"/>
        <v>1628.16</v>
      </c>
      <c r="L383" s="97"/>
      <c r="M383" s="24">
        <f t="shared" si="33"/>
        <v>0</v>
      </c>
      <c r="N383" s="24">
        <f t="shared" si="34"/>
        <v>0</v>
      </c>
    </row>
    <row r="384" spans="1:14" ht="27">
      <c r="A384" s="79" t="s">
        <v>1000</v>
      </c>
      <c r="B384" s="79" t="s">
        <v>1001</v>
      </c>
      <c r="C384" s="79" t="s">
        <v>28</v>
      </c>
      <c r="D384" s="79" t="s">
        <v>29</v>
      </c>
      <c r="E384" s="215">
        <v>32.96</v>
      </c>
      <c r="F384" s="24">
        <f t="shared" si="31"/>
        <v>40.211199999999998</v>
      </c>
      <c r="G384" s="188">
        <v>0</v>
      </c>
      <c r="H384" s="24">
        <v>32.96</v>
      </c>
      <c r="I384" s="23">
        <f t="shared" si="35"/>
        <v>40.21</v>
      </c>
      <c r="J384" s="24">
        <f t="shared" si="32"/>
        <v>395.52</v>
      </c>
      <c r="K384" s="24">
        <f t="shared" si="30"/>
        <v>482.52</v>
      </c>
      <c r="L384" s="97"/>
      <c r="M384" s="24">
        <f t="shared" si="33"/>
        <v>0</v>
      </c>
      <c r="N384" s="24">
        <f t="shared" si="34"/>
        <v>0</v>
      </c>
    </row>
    <row r="385" spans="1:14" ht="13.8">
      <c r="A385" s="79" t="s">
        <v>1002</v>
      </c>
      <c r="B385" s="79" t="s">
        <v>1003</v>
      </c>
      <c r="C385" s="79" t="s">
        <v>28</v>
      </c>
      <c r="D385" s="79" t="s">
        <v>29</v>
      </c>
      <c r="E385" s="215">
        <v>7</v>
      </c>
      <c r="F385" s="24">
        <f t="shared" si="31"/>
        <v>8.5399999999999991</v>
      </c>
      <c r="G385" s="188">
        <v>0.18</v>
      </c>
      <c r="H385" s="24">
        <v>5.76</v>
      </c>
      <c r="I385" s="23">
        <f t="shared" si="35"/>
        <v>7.03</v>
      </c>
      <c r="J385" s="24">
        <f t="shared" si="32"/>
        <v>69.12</v>
      </c>
      <c r="K385" s="24">
        <f t="shared" si="30"/>
        <v>84.36</v>
      </c>
      <c r="L385" s="97"/>
      <c r="M385" s="24">
        <f t="shared" si="33"/>
        <v>0</v>
      </c>
      <c r="N385" s="24">
        <f t="shared" si="34"/>
        <v>0</v>
      </c>
    </row>
    <row r="386" spans="1:14" ht="13.8">
      <c r="A386" s="79" t="s">
        <v>1004</v>
      </c>
      <c r="B386" s="79" t="s">
        <v>1005</v>
      </c>
      <c r="C386" s="79" t="s">
        <v>28</v>
      </c>
      <c r="D386" s="79" t="s">
        <v>29</v>
      </c>
      <c r="E386" s="215">
        <v>24.71</v>
      </c>
      <c r="F386" s="24">
        <f t="shared" si="31"/>
        <v>30.1462</v>
      </c>
      <c r="G386" s="188">
        <v>0</v>
      </c>
      <c r="H386" s="24">
        <v>24.71</v>
      </c>
      <c r="I386" s="23">
        <f t="shared" si="35"/>
        <v>30.15</v>
      </c>
      <c r="J386" s="24">
        <f t="shared" si="32"/>
        <v>296.52</v>
      </c>
      <c r="K386" s="24">
        <f t="shared" si="30"/>
        <v>361.79999999999995</v>
      </c>
      <c r="L386" s="97"/>
      <c r="M386" s="24">
        <f t="shared" si="33"/>
        <v>0</v>
      </c>
      <c r="N386" s="24">
        <f t="shared" si="34"/>
        <v>0</v>
      </c>
    </row>
    <row r="387" spans="1:14" ht="13.8">
      <c r="A387" s="79" t="s">
        <v>1006</v>
      </c>
      <c r="B387" s="79" t="s">
        <v>1007</v>
      </c>
      <c r="C387" s="79" t="s">
        <v>28</v>
      </c>
      <c r="D387" s="79" t="s">
        <v>29</v>
      </c>
      <c r="E387" s="215">
        <v>98.84</v>
      </c>
      <c r="F387" s="24">
        <f t="shared" si="31"/>
        <v>120.5848</v>
      </c>
      <c r="G387" s="188">
        <v>0</v>
      </c>
      <c r="H387" s="24">
        <v>98.84</v>
      </c>
      <c r="I387" s="23">
        <f t="shared" si="35"/>
        <v>120.58</v>
      </c>
      <c r="J387" s="24">
        <f t="shared" si="32"/>
        <v>1186.08</v>
      </c>
      <c r="K387" s="24">
        <f t="shared" si="30"/>
        <v>1446.96</v>
      </c>
      <c r="L387" s="97"/>
      <c r="M387" s="24">
        <f t="shared" si="33"/>
        <v>0</v>
      </c>
      <c r="N387" s="24">
        <f t="shared" si="34"/>
        <v>0</v>
      </c>
    </row>
    <row r="388" spans="1:14" ht="13.8">
      <c r="A388" s="79" t="s">
        <v>1008</v>
      </c>
      <c r="B388" s="79" t="s">
        <v>1009</v>
      </c>
      <c r="C388" s="79" t="s">
        <v>28</v>
      </c>
      <c r="D388" s="79" t="s">
        <v>29</v>
      </c>
      <c r="E388" s="215">
        <v>24.71</v>
      </c>
      <c r="F388" s="24">
        <f t="shared" si="31"/>
        <v>30.1462</v>
      </c>
      <c r="G388" s="188">
        <v>0</v>
      </c>
      <c r="H388" s="24">
        <v>24.71</v>
      </c>
      <c r="I388" s="23">
        <f t="shared" si="35"/>
        <v>30.15</v>
      </c>
      <c r="J388" s="24">
        <f t="shared" si="32"/>
        <v>296.52</v>
      </c>
      <c r="K388" s="24">
        <f t="shared" si="30"/>
        <v>361.79999999999995</v>
      </c>
      <c r="L388" s="97"/>
      <c r="M388" s="24">
        <f t="shared" si="33"/>
        <v>0</v>
      </c>
      <c r="N388" s="24">
        <f t="shared" si="34"/>
        <v>0</v>
      </c>
    </row>
    <row r="389" spans="1:14" ht="13.8">
      <c r="A389" s="79" t="s">
        <v>1010</v>
      </c>
      <c r="B389" s="79" t="s">
        <v>1011</v>
      </c>
      <c r="C389" s="79" t="s">
        <v>28</v>
      </c>
      <c r="D389" s="79" t="s">
        <v>29</v>
      </c>
      <c r="E389" s="215">
        <v>98.84</v>
      </c>
      <c r="F389" s="24">
        <f t="shared" si="31"/>
        <v>120.5848</v>
      </c>
      <c r="G389" s="188">
        <v>0</v>
      </c>
      <c r="H389" s="24">
        <v>98.84</v>
      </c>
      <c r="I389" s="23">
        <f t="shared" si="35"/>
        <v>120.58</v>
      </c>
      <c r="J389" s="24">
        <f t="shared" si="32"/>
        <v>1186.08</v>
      </c>
      <c r="K389" s="24">
        <f t="shared" si="30"/>
        <v>1446.96</v>
      </c>
      <c r="L389" s="97"/>
      <c r="M389" s="24">
        <f t="shared" si="33"/>
        <v>0</v>
      </c>
      <c r="N389" s="24">
        <f t="shared" si="34"/>
        <v>0</v>
      </c>
    </row>
    <row r="390" spans="1:14" ht="27">
      <c r="A390" s="79" t="s">
        <v>1012</v>
      </c>
      <c r="B390" s="79" t="s">
        <v>1013</v>
      </c>
      <c r="C390" s="79" t="s">
        <v>28</v>
      </c>
      <c r="D390" s="79" t="s">
        <v>29</v>
      </c>
      <c r="E390" s="215">
        <v>57.65</v>
      </c>
      <c r="F390" s="24">
        <f t="shared" si="31"/>
        <v>70.332999999999998</v>
      </c>
      <c r="G390" s="188">
        <v>0</v>
      </c>
      <c r="H390" s="24">
        <v>57.65</v>
      </c>
      <c r="I390" s="23">
        <f t="shared" si="35"/>
        <v>70.33</v>
      </c>
      <c r="J390" s="24">
        <f t="shared" si="32"/>
        <v>691.8</v>
      </c>
      <c r="K390" s="24">
        <f t="shared" si="30"/>
        <v>843.96</v>
      </c>
      <c r="L390" s="97"/>
      <c r="M390" s="24">
        <f t="shared" si="33"/>
        <v>0</v>
      </c>
      <c r="N390" s="24">
        <f t="shared" si="34"/>
        <v>0</v>
      </c>
    </row>
    <row r="391" spans="1:14" ht="27">
      <c r="A391" s="79" t="s">
        <v>1014</v>
      </c>
      <c r="B391" s="79" t="s">
        <v>1015</v>
      </c>
      <c r="C391" s="79" t="s">
        <v>28</v>
      </c>
      <c r="D391" s="79" t="s">
        <v>29</v>
      </c>
      <c r="E391" s="215">
        <v>92.25</v>
      </c>
      <c r="F391" s="24">
        <f t="shared" si="31"/>
        <v>112.545</v>
      </c>
      <c r="G391" s="188">
        <v>0</v>
      </c>
      <c r="H391" s="24">
        <v>92.25</v>
      </c>
      <c r="I391" s="23">
        <f t="shared" si="35"/>
        <v>112.55</v>
      </c>
      <c r="J391" s="24">
        <f t="shared" si="32"/>
        <v>1107</v>
      </c>
      <c r="K391" s="24">
        <f t="shared" si="30"/>
        <v>1350.6</v>
      </c>
      <c r="L391" s="97"/>
      <c r="M391" s="24">
        <f t="shared" si="33"/>
        <v>0</v>
      </c>
      <c r="N391" s="24">
        <f t="shared" si="34"/>
        <v>0</v>
      </c>
    </row>
    <row r="392" spans="1:14" ht="27">
      <c r="A392" s="79" t="s">
        <v>1016</v>
      </c>
      <c r="B392" s="79" t="s">
        <v>1017</v>
      </c>
      <c r="C392" s="79" t="s">
        <v>28</v>
      </c>
      <c r="D392" s="79" t="s">
        <v>29</v>
      </c>
      <c r="E392" s="215">
        <v>74.13</v>
      </c>
      <c r="F392" s="24">
        <f t="shared" si="31"/>
        <v>90.438599999999994</v>
      </c>
      <c r="G392" s="188">
        <v>0</v>
      </c>
      <c r="H392" s="24">
        <v>74.13</v>
      </c>
      <c r="I392" s="23">
        <f t="shared" si="35"/>
        <v>90.44</v>
      </c>
      <c r="J392" s="24">
        <f t="shared" si="32"/>
        <v>889.56</v>
      </c>
      <c r="K392" s="24">
        <f t="shared" si="30"/>
        <v>1085.28</v>
      </c>
      <c r="L392" s="97"/>
      <c r="M392" s="24">
        <f t="shared" si="33"/>
        <v>0</v>
      </c>
      <c r="N392" s="24">
        <f t="shared" si="34"/>
        <v>0</v>
      </c>
    </row>
    <row r="393" spans="1:14" ht="27">
      <c r="A393" s="79" t="s">
        <v>1018</v>
      </c>
      <c r="B393" s="79" t="s">
        <v>1019</v>
      </c>
      <c r="C393" s="79" t="s">
        <v>28</v>
      </c>
      <c r="D393" s="79" t="s">
        <v>29</v>
      </c>
      <c r="E393" s="215">
        <v>27.67</v>
      </c>
      <c r="F393" s="24">
        <f t="shared" si="31"/>
        <v>33.757400000000004</v>
      </c>
      <c r="G393" s="188">
        <v>0</v>
      </c>
      <c r="H393" s="24">
        <v>27.67</v>
      </c>
      <c r="I393" s="23">
        <f t="shared" si="35"/>
        <v>33.76</v>
      </c>
      <c r="J393" s="24">
        <f t="shared" si="32"/>
        <v>332.04</v>
      </c>
      <c r="K393" s="24">
        <f t="shared" si="30"/>
        <v>405.12</v>
      </c>
      <c r="L393" s="97"/>
      <c r="M393" s="24">
        <f t="shared" si="33"/>
        <v>0</v>
      </c>
      <c r="N393" s="24">
        <f t="shared" si="34"/>
        <v>0</v>
      </c>
    </row>
    <row r="394" spans="1:14" ht="27">
      <c r="A394" s="79" t="s">
        <v>1020</v>
      </c>
      <c r="B394" s="79" t="s">
        <v>1021</v>
      </c>
      <c r="C394" s="79" t="s">
        <v>28</v>
      </c>
      <c r="D394" s="79" t="s">
        <v>29</v>
      </c>
      <c r="E394" s="215">
        <v>113.35</v>
      </c>
      <c r="F394" s="24">
        <f t="shared" si="31"/>
        <v>138.28699999999998</v>
      </c>
      <c r="G394" s="188">
        <v>0</v>
      </c>
      <c r="H394" s="24">
        <v>113.35</v>
      </c>
      <c r="I394" s="23">
        <f t="shared" si="35"/>
        <v>138.29</v>
      </c>
      <c r="J394" s="24">
        <f t="shared" si="32"/>
        <v>1360.1999999999998</v>
      </c>
      <c r="K394" s="24">
        <f t="shared" si="30"/>
        <v>1659.48</v>
      </c>
      <c r="L394" s="97"/>
      <c r="M394" s="24">
        <f t="shared" si="33"/>
        <v>0</v>
      </c>
      <c r="N394" s="24">
        <f t="shared" si="34"/>
        <v>0</v>
      </c>
    </row>
    <row r="395" spans="1:14" ht="27">
      <c r="A395" s="79" t="s">
        <v>1022</v>
      </c>
      <c r="B395" s="79" t="s">
        <v>1023</v>
      </c>
      <c r="C395" s="79" t="s">
        <v>28</v>
      </c>
      <c r="D395" s="79" t="s">
        <v>29</v>
      </c>
      <c r="E395" s="215">
        <v>85.68</v>
      </c>
      <c r="F395" s="24">
        <f t="shared" si="31"/>
        <v>104.5296</v>
      </c>
      <c r="G395" s="188">
        <v>0</v>
      </c>
      <c r="H395" s="24">
        <v>85.68</v>
      </c>
      <c r="I395" s="23">
        <f t="shared" si="35"/>
        <v>104.53</v>
      </c>
      <c r="J395" s="24">
        <f t="shared" si="32"/>
        <v>1028.1600000000001</v>
      </c>
      <c r="K395" s="24">
        <f t="shared" si="30"/>
        <v>1254.3600000000001</v>
      </c>
      <c r="L395" s="97"/>
      <c r="M395" s="24">
        <f t="shared" si="33"/>
        <v>0</v>
      </c>
      <c r="N395" s="24">
        <f t="shared" si="34"/>
        <v>0</v>
      </c>
    </row>
    <row r="396" spans="1:14" ht="27">
      <c r="A396" s="79" t="s">
        <v>1024</v>
      </c>
      <c r="B396" s="79" t="s">
        <v>1025</v>
      </c>
      <c r="C396" s="79" t="s">
        <v>28</v>
      </c>
      <c r="D396" s="79" t="s">
        <v>29</v>
      </c>
      <c r="E396" s="215">
        <v>113.35</v>
      </c>
      <c r="F396" s="24">
        <f t="shared" si="31"/>
        <v>138.28699999999998</v>
      </c>
      <c r="G396" s="188">
        <v>0</v>
      </c>
      <c r="H396" s="24">
        <v>113.35</v>
      </c>
      <c r="I396" s="23">
        <f t="shared" si="35"/>
        <v>138.29</v>
      </c>
      <c r="J396" s="24">
        <f t="shared" si="32"/>
        <v>1360.1999999999998</v>
      </c>
      <c r="K396" s="24">
        <f t="shared" si="30"/>
        <v>1659.48</v>
      </c>
      <c r="L396" s="97"/>
      <c r="M396" s="24">
        <f t="shared" si="33"/>
        <v>0</v>
      </c>
      <c r="N396" s="24">
        <f t="shared" si="34"/>
        <v>0</v>
      </c>
    </row>
    <row r="397" spans="1:14" ht="27">
      <c r="A397" s="79" t="s">
        <v>1026</v>
      </c>
      <c r="B397" s="79" t="s">
        <v>1027</v>
      </c>
      <c r="C397" s="79" t="s">
        <v>28</v>
      </c>
      <c r="D397" s="79" t="s">
        <v>29</v>
      </c>
      <c r="E397" s="215">
        <v>85.68</v>
      </c>
      <c r="F397" s="24">
        <f t="shared" si="31"/>
        <v>104.5296</v>
      </c>
      <c r="G397" s="188">
        <v>0</v>
      </c>
      <c r="H397" s="24">
        <v>85.68</v>
      </c>
      <c r="I397" s="23">
        <f t="shared" si="35"/>
        <v>104.53</v>
      </c>
      <c r="J397" s="24">
        <f t="shared" si="32"/>
        <v>1028.1600000000001</v>
      </c>
      <c r="K397" s="24">
        <f t="shared" si="30"/>
        <v>1254.3600000000001</v>
      </c>
      <c r="L397" s="97"/>
      <c r="M397" s="24">
        <f t="shared" si="33"/>
        <v>0</v>
      </c>
      <c r="N397" s="24">
        <f t="shared" si="34"/>
        <v>0</v>
      </c>
    </row>
    <row r="398" spans="1:14" ht="27">
      <c r="A398" s="79" t="s">
        <v>1028</v>
      </c>
      <c r="B398" s="79" t="s">
        <v>1029</v>
      </c>
      <c r="C398" s="79" t="s">
        <v>28</v>
      </c>
      <c r="D398" s="79" t="s">
        <v>29</v>
      </c>
      <c r="E398" s="215">
        <v>73.8</v>
      </c>
      <c r="F398" s="24">
        <f t="shared" si="31"/>
        <v>90.036000000000001</v>
      </c>
      <c r="G398" s="188">
        <v>0</v>
      </c>
      <c r="H398" s="24">
        <v>73.8</v>
      </c>
      <c r="I398" s="23">
        <f t="shared" si="35"/>
        <v>90.04</v>
      </c>
      <c r="J398" s="24">
        <f t="shared" si="32"/>
        <v>885.59999999999991</v>
      </c>
      <c r="K398" s="24">
        <f t="shared" si="30"/>
        <v>1080.48</v>
      </c>
      <c r="L398" s="97"/>
      <c r="M398" s="24">
        <f t="shared" si="33"/>
        <v>0</v>
      </c>
      <c r="N398" s="24">
        <f t="shared" si="34"/>
        <v>0</v>
      </c>
    </row>
    <row r="399" spans="1:14" ht="27">
      <c r="A399" s="79" t="s">
        <v>1030</v>
      </c>
      <c r="B399" s="79" t="s">
        <v>1031</v>
      </c>
      <c r="C399" s="79" t="s">
        <v>28</v>
      </c>
      <c r="D399" s="79" t="s">
        <v>29</v>
      </c>
      <c r="E399" s="215">
        <v>46.13</v>
      </c>
      <c r="F399" s="24">
        <f t="shared" si="31"/>
        <v>56.278600000000004</v>
      </c>
      <c r="G399" s="188">
        <v>0</v>
      </c>
      <c r="H399" s="24">
        <v>46.13</v>
      </c>
      <c r="I399" s="23">
        <f t="shared" si="35"/>
        <v>56.28</v>
      </c>
      <c r="J399" s="24">
        <f t="shared" si="32"/>
        <v>553.56000000000006</v>
      </c>
      <c r="K399" s="24">
        <f t="shared" si="30"/>
        <v>675.36</v>
      </c>
      <c r="L399" s="97"/>
      <c r="M399" s="24">
        <f t="shared" si="33"/>
        <v>0</v>
      </c>
      <c r="N399" s="24">
        <f t="shared" si="34"/>
        <v>0</v>
      </c>
    </row>
    <row r="400" spans="1:14" ht="27">
      <c r="A400" s="79" t="s">
        <v>1032</v>
      </c>
      <c r="B400" s="79" t="s">
        <v>1033</v>
      </c>
      <c r="C400" s="79" t="s">
        <v>28</v>
      </c>
      <c r="D400" s="79" t="s">
        <v>29</v>
      </c>
      <c r="E400" s="215">
        <v>113.35</v>
      </c>
      <c r="F400" s="24">
        <f t="shared" si="31"/>
        <v>138.28699999999998</v>
      </c>
      <c r="G400" s="188">
        <v>0</v>
      </c>
      <c r="H400" s="24">
        <v>113.35</v>
      </c>
      <c r="I400" s="23">
        <f t="shared" si="35"/>
        <v>138.29</v>
      </c>
      <c r="J400" s="24">
        <f t="shared" si="32"/>
        <v>1360.1999999999998</v>
      </c>
      <c r="K400" s="24">
        <f t="shared" si="30"/>
        <v>1659.48</v>
      </c>
      <c r="L400" s="97"/>
      <c r="M400" s="24">
        <f t="shared" si="33"/>
        <v>0</v>
      </c>
      <c r="N400" s="24">
        <f t="shared" si="34"/>
        <v>0</v>
      </c>
    </row>
    <row r="401" spans="1:14" ht="27">
      <c r="A401" s="79" t="s">
        <v>1034</v>
      </c>
      <c r="B401" s="79" t="s">
        <v>1035</v>
      </c>
      <c r="C401" s="79" t="s">
        <v>28</v>
      </c>
      <c r="D401" s="79" t="s">
        <v>29</v>
      </c>
      <c r="E401" s="215">
        <v>85.68</v>
      </c>
      <c r="F401" s="24">
        <f t="shared" si="31"/>
        <v>104.5296</v>
      </c>
      <c r="G401" s="188">
        <v>0</v>
      </c>
      <c r="H401" s="24">
        <v>85.68</v>
      </c>
      <c r="I401" s="23">
        <f t="shared" si="35"/>
        <v>104.53</v>
      </c>
      <c r="J401" s="24">
        <f t="shared" si="32"/>
        <v>1028.1600000000001</v>
      </c>
      <c r="K401" s="24">
        <f t="shared" si="30"/>
        <v>1254.3600000000001</v>
      </c>
      <c r="L401" s="97"/>
      <c r="M401" s="24">
        <f t="shared" si="33"/>
        <v>0</v>
      </c>
      <c r="N401" s="24">
        <f t="shared" si="34"/>
        <v>0</v>
      </c>
    </row>
    <row r="402" spans="1:14" ht="13.8">
      <c r="A402" s="79" t="s">
        <v>1036</v>
      </c>
      <c r="B402" s="79" t="s">
        <v>1037</v>
      </c>
      <c r="C402" s="79" t="s">
        <v>28</v>
      </c>
      <c r="D402" s="79" t="s">
        <v>29</v>
      </c>
      <c r="E402" s="215">
        <v>247.12</v>
      </c>
      <c r="F402" s="24">
        <f t="shared" si="31"/>
        <v>301.4864</v>
      </c>
      <c r="G402" s="188">
        <v>0</v>
      </c>
      <c r="H402" s="24">
        <v>247.12</v>
      </c>
      <c r="I402" s="23">
        <f t="shared" si="35"/>
        <v>301.49</v>
      </c>
      <c r="J402" s="24">
        <f t="shared" si="32"/>
        <v>2965.44</v>
      </c>
      <c r="K402" s="24">
        <f t="shared" si="30"/>
        <v>3617.88</v>
      </c>
      <c r="L402" s="97"/>
      <c r="M402" s="24">
        <f t="shared" si="33"/>
        <v>0</v>
      </c>
      <c r="N402" s="24">
        <f t="shared" si="34"/>
        <v>0</v>
      </c>
    </row>
    <row r="403" spans="1:14" ht="13.8">
      <c r="A403" s="79" t="s">
        <v>1038</v>
      </c>
      <c r="B403" s="79" t="s">
        <v>1039</v>
      </c>
      <c r="C403" s="79" t="s">
        <v>28</v>
      </c>
      <c r="D403" s="79" t="s">
        <v>29</v>
      </c>
      <c r="E403" s="215">
        <v>3294.9</v>
      </c>
      <c r="F403" s="24">
        <f t="shared" si="31"/>
        <v>4019.7780000000002</v>
      </c>
      <c r="G403" s="188">
        <v>0</v>
      </c>
      <c r="H403" s="24">
        <v>3294.9</v>
      </c>
      <c r="I403" s="23">
        <f t="shared" si="35"/>
        <v>4019.78</v>
      </c>
      <c r="J403" s="24">
        <f t="shared" si="32"/>
        <v>39538.800000000003</v>
      </c>
      <c r="K403" s="24">
        <f t="shared" si="30"/>
        <v>48237.36</v>
      </c>
      <c r="L403" s="97"/>
      <c r="M403" s="24">
        <f t="shared" si="33"/>
        <v>0</v>
      </c>
      <c r="N403" s="24">
        <f t="shared" si="34"/>
        <v>0</v>
      </c>
    </row>
    <row r="404" spans="1:14" ht="13.8">
      <c r="A404" s="79" t="s">
        <v>1040</v>
      </c>
      <c r="B404" s="79" t="s">
        <v>1041</v>
      </c>
      <c r="C404" s="79" t="s">
        <v>28</v>
      </c>
      <c r="D404" s="79" t="s">
        <v>29</v>
      </c>
      <c r="E404" s="215">
        <v>411.86</v>
      </c>
      <c r="F404" s="24">
        <f t="shared" si="31"/>
        <v>502.4692</v>
      </c>
      <c r="G404" s="188">
        <v>0</v>
      </c>
      <c r="H404" s="24">
        <v>411.86</v>
      </c>
      <c r="I404" s="23">
        <f t="shared" si="35"/>
        <v>502.47</v>
      </c>
      <c r="J404" s="24">
        <f t="shared" si="32"/>
        <v>4942.32</v>
      </c>
      <c r="K404" s="24">
        <f t="shared" si="30"/>
        <v>6029.64</v>
      </c>
      <c r="L404" s="97"/>
      <c r="M404" s="24">
        <f t="shared" si="33"/>
        <v>0</v>
      </c>
      <c r="N404" s="24">
        <f t="shared" si="34"/>
        <v>0</v>
      </c>
    </row>
    <row r="405" spans="1:14" ht="13.8">
      <c r="A405" s="79" t="s">
        <v>1042</v>
      </c>
      <c r="B405" s="79" t="s">
        <v>1043</v>
      </c>
      <c r="C405" s="79" t="s">
        <v>28</v>
      </c>
      <c r="D405" s="79" t="s">
        <v>29</v>
      </c>
      <c r="E405" s="215">
        <v>411.86</v>
      </c>
      <c r="F405" s="24">
        <f t="shared" si="31"/>
        <v>502.4692</v>
      </c>
      <c r="G405" s="188">
        <v>0</v>
      </c>
      <c r="H405" s="24">
        <v>411.86</v>
      </c>
      <c r="I405" s="23">
        <f t="shared" si="35"/>
        <v>502.47</v>
      </c>
      <c r="J405" s="24">
        <f t="shared" si="32"/>
        <v>4942.32</v>
      </c>
      <c r="K405" s="24">
        <f t="shared" si="30"/>
        <v>6029.64</v>
      </c>
      <c r="L405" s="97"/>
      <c r="M405" s="24">
        <f t="shared" si="33"/>
        <v>0</v>
      </c>
      <c r="N405" s="24">
        <f t="shared" si="34"/>
        <v>0</v>
      </c>
    </row>
    <row r="406" spans="1:14" ht="13.8">
      <c r="A406" s="79" t="s">
        <v>1044</v>
      </c>
      <c r="B406" s="79" t="s">
        <v>1045</v>
      </c>
      <c r="C406" s="79" t="s">
        <v>28</v>
      </c>
      <c r="D406" s="79" t="s">
        <v>29</v>
      </c>
      <c r="E406" s="215">
        <v>411.86</v>
      </c>
      <c r="F406" s="24">
        <f t="shared" si="31"/>
        <v>502.4692</v>
      </c>
      <c r="G406" s="188">
        <v>0</v>
      </c>
      <c r="H406" s="24">
        <v>411.86</v>
      </c>
      <c r="I406" s="23">
        <f t="shared" si="35"/>
        <v>502.47</v>
      </c>
      <c r="J406" s="24">
        <f t="shared" si="32"/>
        <v>4942.32</v>
      </c>
      <c r="K406" s="24">
        <f t="shared" si="30"/>
        <v>6029.64</v>
      </c>
      <c r="L406" s="97"/>
      <c r="M406" s="24">
        <f t="shared" si="33"/>
        <v>0</v>
      </c>
      <c r="N406" s="24">
        <f t="shared" si="34"/>
        <v>0</v>
      </c>
    </row>
    <row r="407" spans="1:14" ht="13.8">
      <c r="A407" s="79" t="s">
        <v>1046</v>
      </c>
      <c r="B407" s="79" t="s">
        <v>1047</v>
      </c>
      <c r="C407" s="79" t="s">
        <v>28</v>
      </c>
      <c r="D407" s="79" t="s">
        <v>29</v>
      </c>
      <c r="E407" s="215">
        <v>3294.9</v>
      </c>
      <c r="F407" s="24">
        <f t="shared" si="31"/>
        <v>4019.7780000000002</v>
      </c>
      <c r="G407" s="188">
        <v>0</v>
      </c>
      <c r="H407" s="24">
        <v>3294.9</v>
      </c>
      <c r="I407" s="23">
        <f t="shared" si="35"/>
        <v>4019.78</v>
      </c>
      <c r="J407" s="24">
        <f t="shared" si="32"/>
        <v>39538.800000000003</v>
      </c>
      <c r="K407" s="24">
        <f t="shared" si="30"/>
        <v>48237.36</v>
      </c>
      <c r="L407" s="97"/>
      <c r="M407" s="24">
        <f t="shared" si="33"/>
        <v>0</v>
      </c>
      <c r="N407" s="24">
        <f t="shared" si="34"/>
        <v>0</v>
      </c>
    </row>
    <row r="408" spans="1:14" ht="13.8">
      <c r="A408" s="79" t="s">
        <v>1048</v>
      </c>
      <c r="B408" s="79" t="s">
        <v>1049</v>
      </c>
      <c r="C408" s="79" t="s">
        <v>28</v>
      </c>
      <c r="D408" s="79" t="s">
        <v>29</v>
      </c>
      <c r="E408" s="215">
        <v>411.86</v>
      </c>
      <c r="F408" s="24">
        <f t="shared" si="31"/>
        <v>502.4692</v>
      </c>
      <c r="G408" s="188">
        <v>0</v>
      </c>
      <c r="H408" s="24">
        <v>411.86</v>
      </c>
      <c r="I408" s="23">
        <f t="shared" si="35"/>
        <v>502.47</v>
      </c>
      <c r="J408" s="24">
        <f t="shared" si="32"/>
        <v>4942.32</v>
      </c>
      <c r="K408" s="24">
        <f t="shared" si="30"/>
        <v>6029.64</v>
      </c>
      <c r="L408" s="97"/>
      <c r="M408" s="24">
        <f t="shared" si="33"/>
        <v>0</v>
      </c>
      <c r="N408" s="24">
        <f t="shared" si="34"/>
        <v>0</v>
      </c>
    </row>
    <row r="409" spans="1:14" ht="13.8">
      <c r="A409" s="79" t="s">
        <v>1050</v>
      </c>
      <c r="B409" s="79" t="s">
        <v>1051</v>
      </c>
      <c r="C409" s="79" t="s">
        <v>28</v>
      </c>
      <c r="D409" s="79" t="s">
        <v>29</v>
      </c>
      <c r="E409" s="215">
        <v>411.86</v>
      </c>
      <c r="F409" s="24">
        <f t="shared" si="31"/>
        <v>502.4692</v>
      </c>
      <c r="G409" s="188">
        <v>0</v>
      </c>
      <c r="H409" s="24">
        <v>411.86</v>
      </c>
      <c r="I409" s="23">
        <f t="shared" si="35"/>
        <v>502.47</v>
      </c>
      <c r="J409" s="24">
        <f t="shared" si="32"/>
        <v>4942.32</v>
      </c>
      <c r="K409" s="24">
        <f t="shared" si="30"/>
        <v>6029.64</v>
      </c>
      <c r="L409" s="97"/>
      <c r="M409" s="24">
        <f t="shared" si="33"/>
        <v>0</v>
      </c>
      <c r="N409" s="24">
        <f t="shared" si="34"/>
        <v>0</v>
      </c>
    </row>
    <row r="410" spans="1:14" ht="13.8">
      <c r="A410" s="79" t="s">
        <v>1052</v>
      </c>
      <c r="B410" s="79" t="s">
        <v>1053</v>
      </c>
      <c r="C410" s="79" t="s">
        <v>28</v>
      </c>
      <c r="D410" s="79" t="s">
        <v>29</v>
      </c>
      <c r="E410" s="215">
        <v>411.86</v>
      </c>
      <c r="F410" s="24">
        <f t="shared" si="31"/>
        <v>502.4692</v>
      </c>
      <c r="G410" s="188">
        <v>0</v>
      </c>
      <c r="H410" s="24">
        <v>411.86</v>
      </c>
      <c r="I410" s="23">
        <f t="shared" si="35"/>
        <v>502.47</v>
      </c>
      <c r="J410" s="24">
        <f t="shared" si="32"/>
        <v>4942.32</v>
      </c>
      <c r="K410" s="24">
        <f t="shared" ref="K410:K470" si="36">IF(C410="1 Month(s)", I410*12, I410)</f>
        <v>6029.64</v>
      </c>
      <c r="L410" s="97"/>
      <c r="M410" s="24">
        <f t="shared" si="33"/>
        <v>0</v>
      </c>
      <c r="N410" s="24">
        <f t="shared" si="34"/>
        <v>0</v>
      </c>
    </row>
    <row r="411" spans="1:14" ht="13.8">
      <c r="A411" s="79" t="s">
        <v>1054</v>
      </c>
      <c r="B411" s="79" t="s">
        <v>1055</v>
      </c>
      <c r="C411" s="79" t="s">
        <v>28</v>
      </c>
      <c r="D411" s="79" t="s">
        <v>29</v>
      </c>
      <c r="E411" s="215">
        <v>411.86</v>
      </c>
      <c r="F411" s="24">
        <f t="shared" ref="F411:F470" si="37">E411*1.22</f>
        <v>502.4692</v>
      </c>
      <c r="G411" s="188">
        <v>0</v>
      </c>
      <c r="H411" s="24">
        <v>411.86</v>
      </c>
      <c r="I411" s="23">
        <f t="shared" si="35"/>
        <v>502.47</v>
      </c>
      <c r="J411" s="24">
        <f t="shared" ref="J411:J470" si="38">IF(C411="1 Month(s)", H411*12, H411)</f>
        <v>4942.32</v>
      </c>
      <c r="K411" s="24">
        <f t="shared" si="36"/>
        <v>6029.64</v>
      </c>
      <c r="L411" s="97"/>
      <c r="M411" s="24">
        <f t="shared" ref="M411:M469" si="39">J411*L411</f>
        <v>0</v>
      </c>
      <c r="N411" s="24">
        <f t="shared" ref="N411:N469" si="40">K411*L411</f>
        <v>0</v>
      </c>
    </row>
    <row r="412" spans="1:14" ht="13.8">
      <c r="A412" s="79" t="s">
        <v>1056</v>
      </c>
      <c r="B412" s="79" t="s">
        <v>1057</v>
      </c>
      <c r="C412" s="79" t="s">
        <v>28</v>
      </c>
      <c r="D412" s="79" t="s">
        <v>29</v>
      </c>
      <c r="E412" s="215">
        <v>3294.9</v>
      </c>
      <c r="F412" s="24">
        <f t="shared" si="37"/>
        <v>4019.7780000000002</v>
      </c>
      <c r="G412" s="188">
        <v>0</v>
      </c>
      <c r="H412" s="24">
        <v>3294.9</v>
      </c>
      <c r="I412" s="23">
        <f t="shared" ref="I412:I470" si="41">ROUND(H412*1.22,2)</f>
        <v>4019.78</v>
      </c>
      <c r="J412" s="24">
        <f t="shared" si="38"/>
        <v>39538.800000000003</v>
      </c>
      <c r="K412" s="24">
        <f t="shared" si="36"/>
        <v>48237.36</v>
      </c>
      <c r="L412" s="97"/>
      <c r="M412" s="24">
        <f t="shared" si="39"/>
        <v>0</v>
      </c>
      <c r="N412" s="24">
        <f t="shared" si="40"/>
        <v>0</v>
      </c>
    </row>
    <row r="413" spans="1:14" ht="13.8">
      <c r="A413" s="79" t="s">
        <v>1058</v>
      </c>
      <c r="B413" s="79" t="s">
        <v>1059</v>
      </c>
      <c r="C413" s="79" t="s">
        <v>28</v>
      </c>
      <c r="D413" s="79" t="s">
        <v>29</v>
      </c>
      <c r="E413" s="215">
        <v>411.86</v>
      </c>
      <c r="F413" s="24">
        <f t="shared" si="37"/>
        <v>502.4692</v>
      </c>
      <c r="G413" s="188">
        <v>0</v>
      </c>
      <c r="H413" s="24">
        <v>411.86</v>
      </c>
      <c r="I413" s="23">
        <f t="shared" si="41"/>
        <v>502.47</v>
      </c>
      <c r="J413" s="24">
        <f t="shared" si="38"/>
        <v>4942.32</v>
      </c>
      <c r="K413" s="24">
        <f t="shared" si="36"/>
        <v>6029.64</v>
      </c>
      <c r="L413" s="97"/>
      <c r="M413" s="24">
        <f t="shared" si="39"/>
        <v>0</v>
      </c>
      <c r="N413" s="24">
        <f t="shared" si="40"/>
        <v>0</v>
      </c>
    </row>
    <row r="414" spans="1:14" ht="13.8">
      <c r="A414" s="79" t="s">
        <v>1060</v>
      </c>
      <c r="B414" s="79" t="s">
        <v>1061</v>
      </c>
      <c r="C414" s="79" t="s">
        <v>28</v>
      </c>
      <c r="D414" s="79" t="s">
        <v>29</v>
      </c>
      <c r="E414" s="215">
        <v>411.86</v>
      </c>
      <c r="F414" s="24">
        <f t="shared" si="37"/>
        <v>502.4692</v>
      </c>
      <c r="G414" s="188">
        <v>0</v>
      </c>
      <c r="H414" s="24">
        <v>411.86</v>
      </c>
      <c r="I414" s="23">
        <f t="shared" si="41"/>
        <v>502.47</v>
      </c>
      <c r="J414" s="24">
        <f t="shared" si="38"/>
        <v>4942.32</v>
      </c>
      <c r="K414" s="24">
        <f t="shared" si="36"/>
        <v>6029.64</v>
      </c>
      <c r="L414" s="97"/>
      <c r="M414" s="24">
        <f t="shared" si="39"/>
        <v>0</v>
      </c>
      <c r="N414" s="24">
        <f t="shared" si="40"/>
        <v>0</v>
      </c>
    </row>
    <row r="415" spans="1:14" ht="13.8">
      <c r="A415" s="79" t="s">
        <v>1062</v>
      </c>
      <c r="B415" s="79" t="s">
        <v>1063</v>
      </c>
      <c r="C415" s="79" t="s">
        <v>28</v>
      </c>
      <c r="D415" s="79" t="s">
        <v>29</v>
      </c>
      <c r="E415" s="215">
        <v>411.86</v>
      </c>
      <c r="F415" s="24">
        <f t="shared" si="37"/>
        <v>502.4692</v>
      </c>
      <c r="G415" s="188">
        <v>0</v>
      </c>
      <c r="H415" s="24">
        <v>411.86</v>
      </c>
      <c r="I415" s="23">
        <f t="shared" si="41"/>
        <v>502.47</v>
      </c>
      <c r="J415" s="24">
        <f t="shared" si="38"/>
        <v>4942.32</v>
      </c>
      <c r="K415" s="24">
        <f t="shared" si="36"/>
        <v>6029.64</v>
      </c>
      <c r="L415" s="97"/>
      <c r="M415" s="24">
        <f t="shared" si="39"/>
        <v>0</v>
      </c>
      <c r="N415" s="24">
        <f t="shared" si="40"/>
        <v>0</v>
      </c>
    </row>
    <row r="416" spans="1:14" ht="13.8">
      <c r="A416" s="79" t="s">
        <v>1064</v>
      </c>
      <c r="B416" s="79" t="s">
        <v>1065</v>
      </c>
      <c r="C416" s="79" t="s">
        <v>28</v>
      </c>
      <c r="D416" s="79" t="s">
        <v>29</v>
      </c>
      <c r="E416" s="215">
        <v>3294.9</v>
      </c>
      <c r="F416" s="24">
        <f t="shared" si="37"/>
        <v>4019.7780000000002</v>
      </c>
      <c r="G416" s="188">
        <v>0</v>
      </c>
      <c r="H416" s="24">
        <v>3294.9</v>
      </c>
      <c r="I416" s="23">
        <f t="shared" si="41"/>
        <v>4019.78</v>
      </c>
      <c r="J416" s="24">
        <f t="shared" si="38"/>
        <v>39538.800000000003</v>
      </c>
      <c r="K416" s="24">
        <f t="shared" si="36"/>
        <v>48237.36</v>
      </c>
      <c r="L416" s="97"/>
      <c r="M416" s="24">
        <f t="shared" si="39"/>
        <v>0</v>
      </c>
      <c r="N416" s="24">
        <f t="shared" si="40"/>
        <v>0</v>
      </c>
    </row>
    <row r="417" spans="1:14" ht="13.8">
      <c r="A417" s="79" t="s">
        <v>1066</v>
      </c>
      <c r="B417" s="79" t="s">
        <v>1067</v>
      </c>
      <c r="C417" s="79" t="s">
        <v>28</v>
      </c>
      <c r="D417" s="79" t="s">
        <v>29</v>
      </c>
      <c r="E417" s="215">
        <v>411.86</v>
      </c>
      <c r="F417" s="24">
        <f t="shared" si="37"/>
        <v>502.4692</v>
      </c>
      <c r="G417" s="188">
        <v>0</v>
      </c>
      <c r="H417" s="24">
        <v>411.86</v>
      </c>
      <c r="I417" s="23">
        <f t="shared" si="41"/>
        <v>502.47</v>
      </c>
      <c r="J417" s="24">
        <f t="shared" si="38"/>
        <v>4942.32</v>
      </c>
      <c r="K417" s="24">
        <f t="shared" si="36"/>
        <v>6029.64</v>
      </c>
      <c r="L417" s="97"/>
      <c r="M417" s="24">
        <f t="shared" si="39"/>
        <v>0</v>
      </c>
      <c r="N417" s="24">
        <f t="shared" si="40"/>
        <v>0</v>
      </c>
    </row>
    <row r="418" spans="1:14" ht="13.8">
      <c r="A418" s="79" t="s">
        <v>1068</v>
      </c>
      <c r="B418" s="79" t="s">
        <v>1069</v>
      </c>
      <c r="C418" s="79" t="s">
        <v>28</v>
      </c>
      <c r="D418" s="79" t="s">
        <v>29</v>
      </c>
      <c r="E418" s="215">
        <v>411.86</v>
      </c>
      <c r="F418" s="24">
        <f t="shared" si="37"/>
        <v>502.4692</v>
      </c>
      <c r="G418" s="188">
        <v>0</v>
      </c>
      <c r="H418" s="24">
        <v>411.86</v>
      </c>
      <c r="I418" s="23">
        <f t="shared" si="41"/>
        <v>502.47</v>
      </c>
      <c r="J418" s="24">
        <f t="shared" si="38"/>
        <v>4942.32</v>
      </c>
      <c r="K418" s="24">
        <f t="shared" si="36"/>
        <v>6029.64</v>
      </c>
      <c r="L418" s="97"/>
      <c r="M418" s="24">
        <f t="shared" si="39"/>
        <v>0</v>
      </c>
      <c r="N418" s="24">
        <f t="shared" si="40"/>
        <v>0</v>
      </c>
    </row>
    <row r="419" spans="1:14" ht="13.8">
      <c r="A419" s="79" t="s">
        <v>1070</v>
      </c>
      <c r="B419" s="79" t="s">
        <v>1071</v>
      </c>
      <c r="C419" s="79" t="s">
        <v>28</v>
      </c>
      <c r="D419" s="79" t="s">
        <v>29</v>
      </c>
      <c r="E419" s="215">
        <v>411.86</v>
      </c>
      <c r="F419" s="24">
        <f t="shared" si="37"/>
        <v>502.4692</v>
      </c>
      <c r="G419" s="188">
        <v>0</v>
      </c>
      <c r="H419" s="24">
        <v>411.86</v>
      </c>
      <c r="I419" s="23">
        <f t="shared" si="41"/>
        <v>502.47</v>
      </c>
      <c r="J419" s="24">
        <f t="shared" si="38"/>
        <v>4942.32</v>
      </c>
      <c r="K419" s="24">
        <f t="shared" si="36"/>
        <v>6029.64</v>
      </c>
      <c r="L419" s="97"/>
      <c r="M419" s="24">
        <f t="shared" si="39"/>
        <v>0</v>
      </c>
      <c r="N419" s="24">
        <f t="shared" si="40"/>
        <v>0</v>
      </c>
    </row>
    <row r="420" spans="1:14" ht="13.8">
      <c r="A420" s="79" t="s">
        <v>1072</v>
      </c>
      <c r="B420" s="79" t="s">
        <v>1073</v>
      </c>
      <c r="C420" s="79" t="s">
        <v>28</v>
      </c>
      <c r="D420" s="79" t="s">
        <v>29</v>
      </c>
      <c r="E420" s="215">
        <v>411.86</v>
      </c>
      <c r="F420" s="24">
        <f t="shared" si="37"/>
        <v>502.4692</v>
      </c>
      <c r="G420" s="188">
        <v>0</v>
      </c>
      <c r="H420" s="24">
        <v>411.86</v>
      </c>
      <c r="I420" s="23">
        <f t="shared" si="41"/>
        <v>502.47</v>
      </c>
      <c r="J420" s="24">
        <f t="shared" si="38"/>
        <v>4942.32</v>
      </c>
      <c r="K420" s="24">
        <f t="shared" si="36"/>
        <v>6029.64</v>
      </c>
      <c r="L420" s="97"/>
      <c r="M420" s="24">
        <f t="shared" si="39"/>
        <v>0</v>
      </c>
      <c r="N420" s="24">
        <f t="shared" si="40"/>
        <v>0</v>
      </c>
    </row>
    <row r="421" spans="1:14" ht="13.8">
      <c r="A421" s="79" t="s">
        <v>1074</v>
      </c>
      <c r="B421" s="79" t="s">
        <v>1075</v>
      </c>
      <c r="C421" s="79" t="s">
        <v>28</v>
      </c>
      <c r="D421" s="79" t="s">
        <v>29</v>
      </c>
      <c r="E421" s="215">
        <v>411.86</v>
      </c>
      <c r="F421" s="24">
        <f t="shared" si="37"/>
        <v>502.4692</v>
      </c>
      <c r="G421" s="188">
        <v>0</v>
      </c>
      <c r="H421" s="24">
        <v>411.86</v>
      </c>
      <c r="I421" s="23">
        <f t="shared" si="41"/>
        <v>502.47</v>
      </c>
      <c r="J421" s="24">
        <f t="shared" si="38"/>
        <v>4942.32</v>
      </c>
      <c r="K421" s="24">
        <f t="shared" si="36"/>
        <v>6029.64</v>
      </c>
      <c r="L421" s="97"/>
      <c r="M421" s="24">
        <f t="shared" si="39"/>
        <v>0</v>
      </c>
      <c r="N421" s="24">
        <f t="shared" si="40"/>
        <v>0</v>
      </c>
    </row>
    <row r="422" spans="1:14" ht="13.8">
      <c r="A422" s="79" t="s">
        <v>1076</v>
      </c>
      <c r="B422" s="79" t="s">
        <v>1077</v>
      </c>
      <c r="C422" s="79" t="s">
        <v>28</v>
      </c>
      <c r="D422" s="79" t="s">
        <v>29</v>
      </c>
      <c r="E422" s="215">
        <v>411.86</v>
      </c>
      <c r="F422" s="24">
        <f t="shared" si="37"/>
        <v>502.4692</v>
      </c>
      <c r="G422" s="188">
        <v>0</v>
      </c>
      <c r="H422" s="24">
        <v>411.86</v>
      </c>
      <c r="I422" s="23">
        <f t="shared" si="41"/>
        <v>502.47</v>
      </c>
      <c r="J422" s="24">
        <f t="shared" si="38"/>
        <v>4942.32</v>
      </c>
      <c r="K422" s="24">
        <f t="shared" si="36"/>
        <v>6029.64</v>
      </c>
      <c r="L422" s="97"/>
      <c r="M422" s="24">
        <f t="shared" si="39"/>
        <v>0</v>
      </c>
      <c r="N422" s="24">
        <f t="shared" si="40"/>
        <v>0</v>
      </c>
    </row>
    <row r="423" spans="1:14" ht="13.8">
      <c r="A423" s="79" t="s">
        <v>1078</v>
      </c>
      <c r="B423" s="79" t="s">
        <v>1079</v>
      </c>
      <c r="C423" s="79" t="s">
        <v>28</v>
      </c>
      <c r="D423" s="79" t="s">
        <v>29</v>
      </c>
      <c r="E423" s="215">
        <v>3294.9</v>
      </c>
      <c r="F423" s="24">
        <f t="shared" si="37"/>
        <v>4019.7780000000002</v>
      </c>
      <c r="G423" s="188">
        <v>0</v>
      </c>
      <c r="H423" s="24">
        <v>3294.9</v>
      </c>
      <c r="I423" s="23">
        <f t="shared" si="41"/>
        <v>4019.78</v>
      </c>
      <c r="J423" s="24">
        <f t="shared" si="38"/>
        <v>39538.800000000003</v>
      </c>
      <c r="K423" s="24">
        <f t="shared" si="36"/>
        <v>48237.36</v>
      </c>
      <c r="L423" s="97"/>
      <c r="M423" s="24">
        <f t="shared" si="39"/>
        <v>0</v>
      </c>
      <c r="N423" s="24">
        <f t="shared" si="40"/>
        <v>0</v>
      </c>
    </row>
    <row r="424" spans="1:14" ht="13.8">
      <c r="A424" s="79" t="s">
        <v>1080</v>
      </c>
      <c r="B424" s="79" t="s">
        <v>1081</v>
      </c>
      <c r="C424" s="79" t="s">
        <v>28</v>
      </c>
      <c r="D424" s="79" t="s">
        <v>29</v>
      </c>
      <c r="E424" s="215">
        <v>411.86</v>
      </c>
      <c r="F424" s="24">
        <f t="shared" si="37"/>
        <v>502.4692</v>
      </c>
      <c r="G424" s="188">
        <v>0</v>
      </c>
      <c r="H424" s="24">
        <v>411.86</v>
      </c>
      <c r="I424" s="23">
        <f t="shared" si="41"/>
        <v>502.47</v>
      </c>
      <c r="J424" s="24">
        <f t="shared" si="38"/>
        <v>4942.32</v>
      </c>
      <c r="K424" s="24">
        <f t="shared" si="36"/>
        <v>6029.64</v>
      </c>
      <c r="L424" s="97"/>
      <c r="M424" s="24">
        <f t="shared" si="39"/>
        <v>0</v>
      </c>
      <c r="N424" s="24">
        <f t="shared" si="40"/>
        <v>0</v>
      </c>
    </row>
    <row r="425" spans="1:14" ht="13.8">
      <c r="A425" s="79" t="s">
        <v>1082</v>
      </c>
      <c r="B425" s="79" t="s">
        <v>1083</v>
      </c>
      <c r="C425" s="79" t="s">
        <v>28</v>
      </c>
      <c r="D425" s="79" t="s">
        <v>29</v>
      </c>
      <c r="E425" s="215">
        <v>411.86</v>
      </c>
      <c r="F425" s="24">
        <f t="shared" si="37"/>
        <v>502.4692</v>
      </c>
      <c r="G425" s="188">
        <v>0</v>
      </c>
      <c r="H425" s="24">
        <v>411.86</v>
      </c>
      <c r="I425" s="23">
        <f t="shared" si="41"/>
        <v>502.47</v>
      </c>
      <c r="J425" s="24">
        <f t="shared" si="38"/>
        <v>4942.32</v>
      </c>
      <c r="K425" s="24">
        <f t="shared" si="36"/>
        <v>6029.64</v>
      </c>
      <c r="L425" s="97"/>
      <c r="M425" s="24">
        <f t="shared" si="39"/>
        <v>0</v>
      </c>
      <c r="N425" s="24">
        <f t="shared" si="40"/>
        <v>0</v>
      </c>
    </row>
    <row r="426" spans="1:14" ht="13.8">
      <c r="A426" s="79" t="s">
        <v>1084</v>
      </c>
      <c r="B426" s="79" t="s">
        <v>1085</v>
      </c>
      <c r="C426" s="79" t="s">
        <v>28</v>
      </c>
      <c r="D426" s="79" t="s">
        <v>29</v>
      </c>
      <c r="E426" s="215">
        <v>3294.9</v>
      </c>
      <c r="F426" s="24">
        <f t="shared" si="37"/>
        <v>4019.7780000000002</v>
      </c>
      <c r="G426" s="188">
        <v>0</v>
      </c>
      <c r="H426" s="24">
        <v>3294.9</v>
      </c>
      <c r="I426" s="23">
        <f t="shared" si="41"/>
        <v>4019.78</v>
      </c>
      <c r="J426" s="24">
        <f t="shared" si="38"/>
        <v>39538.800000000003</v>
      </c>
      <c r="K426" s="24">
        <f t="shared" si="36"/>
        <v>48237.36</v>
      </c>
      <c r="L426" s="97"/>
      <c r="M426" s="24">
        <f t="shared" si="39"/>
        <v>0</v>
      </c>
      <c r="N426" s="24">
        <f t="shared" si="40"/>
        <v>0</v>
      </c>
    </row>
    <row r="427" spans="1:14" ht="13.8">
      <c r="A427" s="79" t="s">
        <v>1086</v>
      </c>
      <c r="B427" s="79" t="s">
        <v>1087</v>
      </c>
      <c r="C427" s="79" t="s">
        <v>28</v>
      </c>
      <c r="D427" s="79" t="s">
        <v>29</v>
      </c>
      <c r="E427" s="215">
        <v>11944.04</v>
      </c>
      <c r="F427" s="24">
        <f t="shared" si="37"/>
        <v>14571.728800000001</v>
      </c>
      <c r="G427" s="188">
        <v>0</v>
      </c>
      <c r="H427" s="24">
        <v>11944.04</v>
      </c>
      <c r="I427" s="23">
        <f t="shared" si="41"/>
        <v>14571.73</v>
      </c>
      <c r="J427" s="24">
        <f t="shared" si="38"/>
        <v>143328.48000000001</v>
      </c>
      <c r="K427" s="24">
        <f t="shared" si="36"/>
        <v>174860.76</v>
      </c>
      <c r="L427" s="97"/>
      <c r="M427" s="24">
        <f t="shared" si="39"/>
        <v>0</v>
      </c>
      <c r="N427" s="24">
        <f t="shared" si="40"/>
        <v>0</v>
      </c>
    </row>
    <row r="428" spans="1:14" ht="27">
      <c r="A428" s="79" t="s">
        <v>1088</v>
      </c>
      <c r="B428" s="79" t="s">
        <v>1089</v>
      </c>
      <c r="C428" s="79" t="s">
        <v>28</v>
      </c>
      <c r="D428" s="79" t="s">
        <v>29</v>
      </c>
      <c r="E428" s="215">
        <v>8649.14</v>
      </c>
      <c r="F428" s="24">
        <f t="shared" si="37"/>
        <v>10551.950799999999</v>
      </c>
      <c r="G428" s="188">
        <v>0</v>
      </c>
      <c r="H428" s="24">
        <v>8649.14</v>
      </c>
      <c r="I428" s="23">
        <f t="shared" si="41"/>
        <v>10551.95</v>
      </c>
      <c r="J428" s="24">
        <f t="shared" si="38"/>
        <v>103789.68</v>
      </c>
      <c r="K428" s="24">
        <f t="shared" si="36"/>
        <v>126623.40000000001</v>
      </c>
      <c r="L428" s="97"/>
      <c r="M428" s="24">
        <f t="shared" si="39"/>
        <v>0</v>
      </c>
      <c r="N428" s="24">
        <f t="shared" si="40"/>
        <v>0</v>
      </c>
    </row>
    <row r="429" spans="1:14" ht="13.8">
      <c r="A429" s="79" t="s">
        <v>1090</v>
      </c>
      <c r="B429" s="79" t="s">
        <v>1091</v>
      </c>
      <c r="C429" s="79" t="s">
        <v>28</v>
      </c>
      <c r="D429" s="79" t="s">
        <v>29</v>
      </c>
      <c r="E429" s="215">
        <v>11944.04</v>
      </c>
      <c r="F429" s="24">
        <f t="shared" si="37"/>
        <v>14571.728800000001</v>
      </c>
      <c r="G429" s="188">
        <v>0</v>
      </c>
      <c r="H429" s="24">
        <v>11944.04</v>
      </c>
      <c r="I429" s="23">
        <f t="shared" si="41"/>
        <v>14571.73</v>
      </c>
      <c r="J429" s="24">
        <f t="shared" si="38"/>
        <v>143328.48000000001</v>
      </c>
      <c r="K429" s="24">
        <f t="shared" si="36"/>
        <v>174860.76</v>
      </c>
      <c r="L429" s="97"/>
      <c r="M429" s="24">
        <f t="shared" si="39"/>
        <v>0</v>
      </c>
      <c r="N429" s="24">
        <f t="shared" si="40"/>
        <v>0</v>
      </c>
    </row>
    <row r="430" spans="1:14" ht="27">
      <c r="A430" s="79" t="s">
        <v>1092</v>
      </c>
      <c r="B430" s="79" t="s">
        <v>1093</v>
      </c>
      <c r="C430" s="79" t="s">
        <v>28</v>
      </c>
      <c r="D430" s="79" t="s">
        <v>29</v>
      </c>
      <c r="E430" s="215">
        <v>8649.14</v>
      </c>
      <c r="F430" s="24">
        <f t="shared" si="37"/>
        <v>10551.950799999999</v>
      </c>
      <c r="G430" s="188">
        <v>0</v>
      </c>
      <c r="H430" s="24">
        <v>8649.14</v>
      </c>
      <c r="I430" s="23">
        <f t="shared" si="41"/>
        <v>10551.95</v>
      </c>
      <c r="J430" s="24">
        <f t="shared" si="38"/>
        <v>103789.68</v>
      </c>
      <c r="K430" s="24">
        <f t="shared" si="36"/>
        <v>126623.40000000001</v>
      </c>
      <c r="L430" s="97"/>
      <c r="M430" s="24">
        <f t="shared" si="39"/>
        <v>0</v>
      </c>
      <c r="N430" s="24">
        <f t="shared" si="40"/>
        <v>0</v>
      </c>
    </row>
    <row r="431" spans="1:14" ht="13.8">
      <c r="A431" s="79" t="s">
        <v>1094</v>
      </c>
      <c r="B431" s="79" t="s">
        <v>1095</v>
      </c>
      <c r="C431" s="79" t="s">
        <v>28</v>
      </c>
      <c r="D431" s="79" t="s">
        <v>29</v>
      </c>
      <c r="E431" s="215">
        <v>11944.04</v>
      </c>
      <c r="F431" s="24">
        <f t="shared" si="37"/>
        <v>14571.728800000001</v>
      </c>
      <c r="G431" s="188">
        <v>0</v>
      </c>
      <c r="H431" s="24">
        <v>11944.04</v>
      </c>
      <c r="I431" s="23">
        <f t="shared" si="41"/>
        <v>14571.73</v>
      </c>
      <c r="J431" s="24">
        <f t="shared" si="38"/>
        <v>143328.48000000001</v>
      </c>
      <c r="K431" s="24">
        <f t="shared" si="36"/>
        <v>174860.76</v>
      </c>
      <c r="L431" s="97"/>
      <c r="M431" s="24">
        <f t="shared" si="39"/>
        <v>0</v>
      </c>
      <c r="N431" s="24">
        <f t="shared" si="40"/>
        <v>0</v>
      </c>
    </row>
    <row r="432" spans="1:14" ht="27">
      <c r="A432" s="79" t="s">
        <v>1096</v>
      </c>
      <c r="B432" s="79" t="s">
        <v>1097</v>
      </c>
      <c r="C432" s="79" t="s">
        <v>28</v>
      </c>
      <c r="D432" s="79" t="s">
        <v>29</v>
      </c>
      <c r="E432" s="215">
        <v>8649.14</v>
      </c>
      <c r="F432" s="24">
        <f t="shared" si="37"/>
        <v>10551.950799999999</v>
      </c>
      <c r="G432" s="188">
        <v>0</v>
      </c>
      <c r="H432" s="24">
        <v>8649.14</v>
      </c>
      <c r="I432" s="23">
        <f t="shared" si="41"/>
        <v>10551.95</v>
      </c>
      <c r="J432" s="24">
        <f t="shared" si="38"/>
        <v>103789.68</v>
      </c>
      <c r="K432" s="24">
        <f t="shared" si="36"/>
        <v>126623.40000000001</v>
      </c>
      <c r="L432" s="97"/>
      <c r="M432" s="24">
        <f t="shared" si="39"/>
        <v>0</v>
      </c>
      <c r="N432" s="24">
        <f t="shared" si="40"/>
        <v>0</v>
      </c>
    </row>
    <row r="433" spans="1:14" ht="13.8">
      <c r="A433" s="79" t="s">
        <v>1098</v>
      </c>
      <c r="B433" s="79" t="s">
        <v>1099</v>
      </c>
      <c r="C433" s="79" t="s">
        <v>28</v>
      </c>
      <c r="D433" s="79" t="s">
        <v>29</v>
      </c>
      <c r="E433" s="215">
        <v>11944.04</v>
      </c>
      <c r="F433" s="24">
        <f t="shared" si="37"/>
        <v>14571.728800000001</v>
      </c>
      <c r="G433" s="188">
        <v>0</v>
      </c>
      <c r="H433" s="24">
        <v>11944.04</v>
      </c>
      <c r="I433" s="23">
        <f t="shared" si="41"/>
        <v>14571.73</v>
      </c>
      <c r="J433" s="24">
        <f t="shared" si="38"/>
        <v>143328.48000000001</v>
      </c>
      <c r="K433" s="24">
        <f t="shared" si="36"/>
        <v>174860.76</v>
      </c>
      <c r="L433" s="97"/>
      <c r="M433" s="24">
        <f t="shared" si="39"/>
        <v>0</v>
      </c>
      <c r="N433" s="24">
        <f t="shared" si="40"/>
        <v>0</v>
      </c>
    </row>
    <row r="434" spans="1:14" ht="27">
      <c r="A434" s="79" t="s">
        <v>1100</v>
      </c>
      <c r="B434" s="79" t="s">
        <v>1101</v>
      </c>
      <c r="C434" s="79" t="s">
        <v>28</v>
      </c>
      <c r="D434" s="79" t="s">
        <v>29</v>
      </c>
      <c r="E434" s="215">
        <v>8649.14</v>
      </c>
      <c r="F434" s="24">
        <f t="shared" si="37"/>
        <v>10551.950799999999</v>
      </c>
      <c r="G434" s="188">
        <v>0</v>
      </c>
      <c r="H434" s="24">
        <v>8649.14</v>
      </c>
      <c r="I434" s="23">
        <f t="shared" si="41"/>
        <v>10551.95</v>
      </c>
      <c r="J434" s="24">
        <f t="shared" si="38"/>
        <v>103789.68</v>
      </c>
      <c r="K434" s="24">
        <f t="shared" si="36"/>
        <v>126623.40000000001</v>
      </c>
      <c r="L434" s="97"/>
      <c r="M434" s="24">
        <f t="shared" si="39"/>
        <v>0</v>
      </c>
      <c r="N434" s="24">
        <f t="shared" si="40"/>
        <v>0</v>
      </c>
    </row>
    <row r="435" spans="1:14" ht="13.8">
      <c r="A435" s="79" t="s">
        <v>1102</v>
      </c>
      <c r="B435" s="79" t="s">
        <v>1103</v>
      </c>
      <c r="C435" s="79" t="s">
        <v>28</v>
      </c>
      <c r="D435" s="79" t="s">
        <v>29</v>
      </c>
      <c r="E435" s="215">
        <v>11944.04</v>
      </c>
      <c r="F435" s="24">
        <f t="shared" si="37"/>
        <v>14571.728800000001</v>
      </c>
      <c r="G435" s="188">
        <v>0</v>
      </c>
      <c r="H435" s="24">
        <v>11944.04</v>
      </c>
      <c r="I435" s="23">
        <f t="shared" si="41"/>
        <v>14571.73</v>
      </c>
      <c r="J435" s="24">
        <f t="shared" si="38"/>
        <v>143328.48000000001</v>
      </c>
      <c r="K435" s="24">
        <f t="shared" si="36"/>
        <v>174860.76</v>
      </c>
      <c r="L435" s="97"/>
      <c r="M435" s="24">
        <f t="shared" si="39"/>
        <v>0</v>
      </c>
      <c r="N435" s="24">
        <f t="shared" si="40"/>
        <v>0</v>
      </c>
    </row>
    <row r="436" spans="1:14" ht="27">
      <c r="A436" s="79" t="s">
        <v>1104</v>
      </c>
      <c r="B436" s="79" t="s">
        <v>1105</v>
      </c>
      <c r="C436" s="79" t="s">
        <v>28</v>
      </c>
      <c r="D436" s="79" t="s">
        <v>29</v>
      </c>
      <c r="E436" s="215">
        <v>8649.14</v>
      </c>
      <c r="F436" s="24">
        <f t="shared" si="37"/>
        <v>10551.950799999999</v>
      </c>
      <c r="G436" s="188">
        <v>0</v>
      </c>
      <c r="H436" s="24">
        <v>8649.14</v>
      </c>
      <c r="I436" s="23">
        <f t="shared" si="41"/>
        <v>10551.95</v>
      </c>
      <c r="J436" s="24">
        <f t="shared" si="38"/>
        <v>103789.68</v>
      </c>
      <c r="K436" s="24">
        <f t="shared" si="36"/>
        <v>126623.40000000001</v>
      </c>
      <c r="L436" s="97"/>
      <c r="M436" s="24">
        <f t="shared" si="39"/>
        <v>0</v>
      </c>
      <c r="N436" s="24">
        <f t="shared" si="40"/>
        <v>0</v>
      </c>
    </row>
    <row r="437" spans="1:14" ht="13.8">
      <c r="A437" s="79" t="s">
        <v>1106</v>
      </c>
      <c r="B437" s="79" t="s">
        <v>1107</v>
      </c>
      <c r="C437" s="79" t="s">
        <v>28</v>
      </c>
      <c r="D437" s="79" t="s">
        <v>29</v>
      </c>
      <c r="E437" s="215">
        <v>11944.04</v>
      </c>
      <c r="F437" s="24">
        <f t="shared" si="37"/>
        <v>14571.728800000001</v>
      </c>
      <c r="G437" s="188">
        <v>0</v>
      </c>
      <c r="H437" s="24">
        <v>11944.04</v>
      </c>
      <c r="I437" s="23">
        <f t="shared" si="41"/>
        <v>14571.73</v>
      </c>
      <c r="J437" s="24">
        <f t="shared" si="38"/>
        <v>143328.48000000001</v>
      </c>
      <c r="K437" s="24">
        <f t="shared" si="36"/>
        <v>174860.76</v>
      </c>
      <c r="L437" s="97"/>
      <c r="M437" s="24">
        <f t="shared" si="39"/>
        <v>0</v>
      </c>
      <c r="N437" s="24">
        <f t="shared" si="40"/>
        <v>0</v>
      </c>
    </row>
    <row r="438" spans="1:14" ht="27">
      <c r="A438" s="79" t="s">
        <v>1108</v>
      </c>
      <c r="B438" s="79" t="s">
        <v>1109</v>
      </c>
      <c r="C438" s="79" t="s">
        <v>28</v>
      </c>
      <c r="D438" s="79" t="s">
        <v>29</v>
      </c>
      <c r="E438" s="215">
        <v>8649.14</v>
      </c>
      <c r="F438" s="24">
        <f t="shared" si="37"/>
        <v>10551.950799999999</v>
      </c>
      <c r="G438" s="188">
        <v>0</v>
      </c>
      <c r="H438" s="24">
        <v>8649.14</v>
      </c>
      <c r="I438" s="23">
        <f t="shared" si="41"/>
        <v>10551.95</v>
      </c>
      <c r="J438" s="24">
        <f t="shared" si="38"/>
        <v>103789.68</v>
      </c>
      <c r="K438" s="24">
        <f t="shared" si="36"/>
        <v>126623.40000000001</v>
      </c>
      <c r="L438" s="97"/>
      <c r="M438" s="24">
        <f t="shared" si="39"/>
        <v>0</v>
      </c>
      <c r="N438" s="24">
        <f t="shared" si="40"/>
        <v>0</v>
      </c>
    </row>
    <row r="439" spans="1:14" ht="13.8">
      <c r="A439" s="79" t="s">
        <v>1110</v>
      </c>
      <c r="B439" s="79" t="s">
        <v>1111</v>
      </c>
      <c r="C439" s="79" t="s">
        <v>28</v>
      </c>
      <c r="D439" s="79" t="s">
        <v>29</v>
      </c>
      <c r="E439" s="215">
        <v>25535.53</v>
      </c>
      <c r="F439" s="24">
        <f t="shared" si="37"/>
        <v>31153.346599999997</v>
      </c>
      <c r="G439" s="188">
        <v>0</v>
      </c>
      <c r="H439" s="24">
        <v>25535.53</v>
      </c>
      <c r="I439" s="23">
        <f t="shared" si="41"/>
        <v>31153.35</v>
      </c>
      <c r="J439" s="24">
        <f t="shared" si="38"/>
        <v>306426.36</v>
      </c>
      <c r="K439" s="24">
        <f t="shared" si="36"/>
        <v>373840.19999999995</v>
      </c>
      <c r="L439" s="97"/>
      <c r="M439" s="24">
        <f t="shared" si="39"/>
        <v>0</v>
      </c>
      <c r="N439" s="24">
        <f t="shared" si="40"/>
        <v>0</v>
      </c>
    </row>
    <row r="440" spans="1:14" ht="27">
      <c r="A440" s="79" t="s">
        <v>1112</v>
      </c>
      <c r="B440" s="79" t="s">
        <v>1113</v>
      </c>
      <c r="C440" s="79" t="s">
        <v>28</v>
      </c>
      <c r="D440" s="79" t="s">
        <v>29</v>
      </c>
      <c r="E440" s="215">
        <v>13591.49</v>
      </c>
      <c r="F440" s="24">
        <f t="shared" si="37"/>
        <v>16581.6178</v>
      </c>
      <c r="G440" s="188">
        <v>0</v>
      </c>
      <c r="H440" s="24">
        <v>13591.49</v>
      </c>
      <c r="I440" s="23">
        <f t="shared" si="41"/>
        <v>16581.62</v>
      </c>
      <c r="J440" s="24">
        <f t="shared" si="38"/>
        <v>163097.88</v>
      </c>
      <c r="K440" s="24">
        <f t="shared" si="36"/>
        <v>198979.44</v>
      </c>
      <c r="L440" s="97"/>
      <c r="M440" s="24">
        <f t="shared" si="39"/>
        <v>0</v>
      </c>
      <c r="N440" s="24">
        <f t="shared" si="40"/>
        <v>0</v>
      </c>
    </row>
    <row r="441" spans="1:14" ht="13.8">
      <c r="A441" s="79" t="s">
        <v>1114</v>
      </c>
      <c r="B441" s="79" t="s">
        <v>1115</v>
      </c>
      <c r="C441" s="79" t="s">
        <v>28</v>
      </c>
      <c r="D441" s="79" t="s">
        <v>29</v>
      </c>
      <c r="E441" s="215">
        <v>25535.53</v>
      </c>
      <c r="F441" s="24">
        <f t="shared" si="37"/>
        <v>31153.346599999997</v>
      </c>
      <c r="G441" s="188">
        <v>0</v>
      </c>
      <c r="H441" s="24">
        <v>25535.53</v>
      </c>
      <c r="I441" s="23">
        <f t="shared" si="41"/>
        <v>31153.35</v>
      </c>
      <c r="J441" s="24">
        <f t="shared" si="38"/>
        <v>306426.36</v>
      </c>
      <c r="K441" s="24">
        <f t="shared" si="36"/>
        <v>373840.19999999995</v>
      </c>
      <c r="L441" s="97"/>
      <c r="M441" s="24">
        <f t="shared" si="39"/>
        <v>0</v>
      </c>
      <c r="N441" s="24">
        <f t="shared" si="40"/>
        <v>0</v>
      </c>
    </row>
    <row r="442" spans="1:14" ht="27">
      <c r="A442" s="79" t="s">
        <v>1116</v>
      </c>
      <c r="B442" s="79" t="s">
        <v>1117</v>
      </c>
      <c r="C442" s="79" t="s">
        <v>28</v>
      </c>
      <c r="D442" s="79" t="s">
        <v>29</v>
      </c>
      <c r="E442" s="215">
        <v>13591.49</v>
      </c>
      <c r="F442" s="24">
        <f t="shared" si="37"/>
        <v>16581.6178</v>
      </c>
      <c r="G442" s="188">
        <v>0</v>
      </c>
      <c r="H442" s="24">
        <v>13591.49</v>
      </c>
      <c r="I442" s="23">
        <f t="shared" si="41"/>
        <v>16581.62</v>
      </c>
      <c r="J442" s="24">
        <f t="shared" si="38"/>
        <v>163097.88</v>
      </c>
      <c r="K442" s="24">
        <f t="shared" si="36"/>
        <v>198979.44</v>
      </c>
      <c r="L442" s="97"/>
      <c r="M442" s="24">
        <f t="shared" si="39"/>
        <v>0</v>
      </c>
      <c r="N442" s="24">
        <f t="shared" si="40"/>
        <v>0</v>
      </c>
    </row>
    <row r="443" spans="1:14" ht="13.8">
      <c r="A443" s="79" t="s">
        <v>1118</v>
      </c>
      <c r="B443" s="79" t="s">
        <v>1119</v>
      </c>
      <c r="C443" s="79" t="s">
        <v>28</v>
      </c>
      <c r="D443" s="79" t="s">
        <v>29</v>
      </c>
      <c r="E443" s="215">
        <v>25535.53</v>
      </c>
      <c r="F443" s="24">
        <f t="shared" si="37"/>
        <v>31153.346599999997</v>
      </c>
      <c r="G443" s="188">
        <v>0</v>
      </c>
      <c r="H443" s="24">
        <v>25535.53</v>
      </c>
      <c r="I443" s="23">
        <f t="shared" si="41"/>
        <v>31153.35</v>
      </c>
      <c r="J443" s="24">
        <f t="shared" si="38"/>
        <v>306426.36</v>
      </c>
      <c r="K443" s="24">
        <f t="shared" si="36"/>
        <v>373840.19999999995</v>
      </c>
      <c r="L443" s="97"/>
      <c r="M443" s="24">
        <f t="shared" si="39"/>
        <v>0</v>
      </c>
      <c r="N443" s="24">
        <f t="shared" si="40"/>
        <v>0</v>
      </c>
    </row>
    <row r="444" spans="1:14" ht="27">
      <c r="A444" s="79" t="s">
        <v>1120</v>
      </c>
      <c r="B444" s="79" t="s">
        <v>1121</v>
      </c>
      <c r="C444" s="79" t="s">
        <v>28</v>
      </c>
      <c r="D444" s="79" t="s">
        <v>29</v>
      </c>
      <c r="E444" s="215">
        <v>13591.49</v>
      </c>
      <c r="F444" s="24">
        <f t="shared" si="37"/>
        <v>16581.6178</v>
      </c>
      <c r="G444" s="188">
        <v>0</v>
      </c>
      <c r="H444" s="24">
        <v>13591.49</v>
      </c>
      <c r="I444" s="23">
        <f t="shared" si="41"/>
        <v>16581.62</v>
      </c>
      <c r="J444" s="24">
        <f t="shared" si="38"/>
        <v>163097.88</v>
      </c>
      <c r="K444" s="24">
        <f t="shared" si="36"/>
        <v>198979.44</v>
      </c>
      <c r="L444" s="97"/>
      <c r="M444" s="24">
        <f t="shared" si="39"/>
        <v>0</v>
      </c>
      <c r="N444" s="24">
        <f t="shared" si="40"/>
        <v>0</v>
      </c>
    </row>
    <row r="445" spans="1:14" ht="13.8">
      <c r="A445" s="79" t="s">
        <v>1122</v>
      </c>
      <c r="B445" s="79" t="s">
        <v>1123</v>
      </c>
      <c r="C445" s="79" t="s">
        <v>28</v>
      </c>
      <c r="D445" s="79" t="s">
        <v>29</v>
      </c>
      <c r="E445" s="215">
        <v>25535.53</v>
      </c>
      <c r="F445" s="24">
        <f t="shared" si="37"/>
        <v>31153.346599999997</v>
      </c>
      <c r="G445" s="188">
        <v>0</v>
      </c>
      <c r="H445" s="24">
        <v>25535.53</v>
      </c>
      <c r="I445" s="23">
        <f t="shared" si="41"/>
        <v>31153.35</v>
      </c>
      <c r="J445" s="24">
        <f t="shared" si="38"/>
        <v>306426.36</v>
      </c>
      <c r="K445" s="24">
        <f t="shared" si="36"/>
        <v>373840.19999999995</v>
      </c>
      <c r="L445" s="97"/>
      <c r="M445" s="24">
        <f t="shared" si="39"/>
        <v>0</v>
      </c>
      <c r="N445" s="24">
        <f t="shared" si="40"/>
        <v>0</v>
      </c>
    </row>
    <row r="446" spans="1:14" ht="27">
      <c r="A446" s="79" t="s">
        <v>1124</v>
      </c>
      <c r="B446" s="79" t="s">
        <v>1125</v>
      </c>
      <c r="C446" s="79" t="s">
        <v>28</v>
      </c>
      <c r="D446" s="79" t="s">
        <v>29</v>
      </c>
      <c r="E446" s="215">
        <v>13591.49</v>
      </c>
      <c r="F446" s="24">
        <f t="shared" si="37"/>
        <v>16581.6178</v>
      </c>
      <c r="G446" s="188">
        <v>0</v>
      </c>
      <c r="H446" s="24">
        <v>13591.49</v>
      </c>
      <c r="I446" s="23">
        <f t="shared" si="41"/>
        <v>16581.62</v>
      </c>
      <c r="J446" s="24">
        <f t="shared" si="38"/>
        <v>163097.88</v>
      </c>
      <c r="K446" s="24">
        <f t="shared" si="36"/>
        <v>198979.44</v>
      </c>
      <c r="L446" s="97"/>
      <c r="M446" s="24">
        <f t="shared" si="39"/>
        <v>0</v>
      </c>
      <c r="N446" s="24">
        <f t="shared" si="40"/>
        <v>0</v>
      </c>
    </row>
    <row r="447" spans="1:14" ht="13.8">
      <c r="A447" s="79" t="s">
        <v>1126</v>
      </c>
      <c r="B447" s="79" t="s">
        <v>1127</v>
      </c>
      <c r="C447" s="79" t="s">
        <v>28</v>
      </c>
      <c r="D447" s="79" t="s">
        <v>29</v>
      </c>
      <c r="E447" s="215">
        <v>25535.53</v>
      </c>
      <c r="F447" s="24">
        <f t="shared" si="37"/>
        <v>31153.346599999997</v>
      </c>
      <c r="G447" s="188">
        <v>0</v>
      </c>
      <c r="H447" s="24">
        <v>25535.53</v>
      </c>
      <c r="I447" s="23">
        <f t="shared" si="41"/>
        <v>31153.35</v>
      </c>
      <c r="J447" s="24">
        <f t="shared" si="38"/>
        <v>306426.36</v>
      </c>
      <c r="K447" s="24">
        <f t="shared" si="36"/>
        <v>373840.19999999995</v>
      </c>
      <c r="L447" s="97"/>
      <c r="M447" s="24">
        <f t="shared" si="39"/>
        <v>0</v>
      </c>
      <c r="N447" s="24">
        <f t="shared" si="40"/>
        <v>0</v>
      </c>
    </row>
    <row r="448" spans="1:14" ht="27">
      <c r="A448" s="79" t="s">
        <v>1128</v>
      </c>
      <c r="B448" s="79" t="s">
        <v>1129</v>
      </c>
      <c r="C448" s="79" t="s">
        <v>28</v>
      </c>
      <c r="D448" s="79" t="s">
        <v>29</v>
      </c>
      <c r="E448" s="215">
        <v>13591.49</v>
      </c>
      <c r="F448" s="24">
        <f t="shared" si="37"/>
        <v>16581.6178</v>
      </c>
      <c r="G448" s="188">
        <v>0</v>
      </c>
      <c r="H448" s="24">
        <v>13591.49</v>
      </c>
      <c r="I448" s="23">
        <f t="shared" si="41"/>
        <v>16581.62</v>
      </c>
      <c r="J448" s="24">
        <f t="shared" si="38"/>
        <v>163097.88</v>
      </c>
      <c r="K448" s="24">
        <f t="shared" si="36"/>
        <v>198979.44</v>
      </c>
      <c r="L448" s="97"/>
      <c r="M448" s="24">
        <f t="shared" si="39"/>
        <v>0</v>
      </c>
      <c r="N448" s="24">
        <f t="shared" si="40"/>
        <v>0</v>
      </c>
    </row>
    <row r="449" spans="1:14" ht="13.8">
      <c r="A449" s="79" t="s">
        <v>1130</v>
      </c>
      <c r="B449" s="79" t="s">
        <v>1131</v>
      </c>
      <c r="C449" s="79" t="s">
        <v>28</v>
      </c>
      <c r="D449" s="79" t="s">
        <v>29</v>
      </c>
      <c r="E449" s="215">
        <v>25535.53</v>
      </c>
      <c r="F449" s="24">
        <f t="shared" si="37"/>
        <v>31153.346599999997</v>
      </c>
      <c r="G449" s="188">
        <v>0</v>
      </c>
      <c r="H449" s="24">
        <v>25535.53</v>
      </c>
      <c r="I449" s="23">
        <f t="shared" si="41"/>
        <v>31153.35</v>
      </c>
      <c r="J449" s="24">
        <f t="shared" si="38"/>
        <v>306426.36</v>
      </c>
      <c r="K449" s="24">
        <f t="shared" si="36"/>
        <v>373840.19999999995</v>
      </c>
      <c r="L449" s="97"/>
      <c r="M449" s="24">
        <f t="shared" si="39"/>
        <v>0</v>
      </c>
      <c r="N449" s="24">
        <f t="shared" si="40"/>
        <v>0</v>
      </c>
    </row>
    <row r="450" spans="1:14" ht="27">
      <c r="A450" s="79" t="s">
        <v>1132</v>
      </c>
      <c r="B450" s="79" t="s">
        <v>1133</v>
      </c>
      <c r="C450" s="79" t="s">
        <v>28</v>
      </c>
      <c r="D450" s="79" t="s">
        <v>29</v>
      </c>
      <c r="E450" s="215">
        <v>13591.49</v>
      </c>
      <c r="F450" s="24">
        <f t="shared" si="37"/>
        <v>16581.6178</v>
      </c>
      <c r="G450" s="188">
        <v>0</v>
      </c>
      <c r="H450" s="24">
        <v>13591.49</v>
      </c>
      <c r="I450" s="23">
        <f t="shared" si="41"/>
        <v>16581.62</v>
      </c>
      <c r="J450" s="24">
        <f t="shared" si="38"/>
        <v>163097.88</v>
      </c>
      <c r="K450" s="24">
        <f t="shared" si="36"/>
        <v>198979.44</v>
      </c>
      <c r="L450" s="97"/>
      <c r="M450" s="24">
        <f t="shared" si="39"/>
        <v>0</v>
      </c>
      <c r="N450" s="24">
        <f t="shared" si="40"/>
        <v>0</v>
      </c>
    </row>
    <row r="451" spans="1:14" ht="27">
      <c r="A451" s="79" t="s">
        <v>1134</v>
      </c>
      <c r="B451" s="79" t="s">
        <v>1135</v>
      </c>
      <c r="C451" s="79" t="s">
        <v>28</v>
      </c>
      <c r="D451" s="79" t="s">
        <v>29</v>
      </c>
      <c r="E451" s="215">
        <v>22</v>
      </c>
      <c r="F451" s="24">
        <f t="shared" si="37"/>
        <v>26.84</v>
      </c>
      <c r="G451" s="188">
        <v>0.18</v>
      </c>
      <c r="H451" s="24">
        <v>18.04</v>
      </c>
      <c r="I451" s="23">
        <f t="shared" si="41"/>
        <v>22.01</v>
      </c>
      <c r="J451" s="24">
        <f t="shared" si="38"/>
        <v>216.48</v>
      </c>
      <c r="K451" s="24">
        <f t="shared" si="36"/>
        <v>264.12</v>
      </c>
      <c r="L451" s="97"/>
      <c r="M451" s="24">
        <f t="shared" si="39"/>
        <v>0</v>
      </c>
      <c r="N451" s="24">
        <f t="shared" si="40"/>
        <v>0</v>
      </c>
    </row>
    <row r="452" spans="1:14" ht="13.8">
      <c r="A452" s="79" t="s">
        <v>1136</v>
      </c>
      <c r="B452" s="79" t="s">
        <v>1137</v>
      </c>
      <c r="C452" s="79" t="s">
        <v>28</v>
      </c>
      <c r="D452" s="79" t="s">
        <v>29</v>
      </c>
      <c r="E452" s="215">
        <v>185.34</v>
      </c>
      <c r="F452" s="24">
        <f t="shared" si="37"/>
        <v>226.1148</v>
      </c>
      <c r="G452" s="188">
        <v>0</v>
      </c>
      <c r="H452" s="24">
        <v>185.34</v>
      </c>
      <c r="I452" s="23">
        <f t="shared" si="41"/>
        <v>226.11</v>
      </c>
      <c r="J452" s="24">
        <f t="shared" si="38"/>
        <v>2224.08</v>
      </c>
      <c r="K452" s="24">
        <f t="shared" si="36"/>
        <v>2713.32</v>
      </c>
      <c r="L452" s="97"/>
      <c r="M452" s="24">
        <f t="shared" si="39"/>
        <v>0</v>
      </c>
      <c r="N452" s="24">
        <f t="shared" si="40"/>
        <v>0</v>
      </c>
    </row>
    <row r="453" spans="1:14" ht="13.8">
      <c r="A453" s="79" t="s">
        <v>1138</v>
      </c>
      <c r="B453" s="79" t="s">
        <v>1139</v>
      </c>
      <c r="C453" s="79" t="s">
        <v>28</v>
      </c>
      <c r="D453" s="79" t="s">
        <v>29</v>
      </c>
      <c r="E453" s="215">
        <v>1112.03</v>
      </c>
      <c r="F453" s="24">
        <f t="shared" si="37"/>
        <v>1356.6766</v>
      </c>
      <c r="G453" s="188">
        <v>0</v>
      </c>
      <c r="H453" s="24">
        <v>1112.03</v>
      </c>
      <c r="I453" s="23">
        <f t="shared" si="41"/>
        <v>1356.68</v>
      </c>
      <c r="J453" s="24">
        <f t="shared" si="38"/>
        <v>13344.36</v>
      </c>
      <c r="K453" s="24">
        <f t="shared" si="36"/>
        <v>16280.16</v>
      </c>
      <c r="L453" s="97"/>
      <c r="M453" s="24">
        <f t="shared" si="39"/>
        <v>0</v>
      </c>
      <c r="N453" s="24">
        <f t="shared" si="40"/>
        <v>0</v>
      </c>
    </row>
    <row r="454" spans="1:14" ht="13.8">
      <c r="A454" s="79" t="s">
        <v>1140</v>
      </c>
      <c r="B454" s="79" t="s">
        <v>1141</v>
      </c>
      <c r="C454" s="79" t="s">
        <v>28</v>
      </c>
      <c r="D454" s="79" t="s">
        <v>29</v>
      </c>
      <c r="E454" s="215">
        <v>926.69</v>
      </c>
      <c r="F454" s="24">
        <f t="shared" si="37"/>
        <v>1130.5617999999999</v>
      </c>
      <c r="G454" s="188">
        <v>0</v>
      </c>
      <c r="H454" s="24">
        <v>926.69</v>
      </c>
      <c r="I454" s="23">
        <f t="shared" si="41"/>
        <v>1130.56</v>
      </c>
      <c r="J454" s="24">
        <f t="shared" si="38"/>
        <v>11120.28</v>
      </c>
      <c r="K454" s="24">
        <f t="shared" si="36"/>
        <v>13566.72</v>
      </c>
      <c r="L454" s="97"/>
      <c r="M454" s="24">
        <f t="shared" si="39"/>
        <v>0</v>
      </c>
      <c r="N454" s="24">
        <f t="shared" si="40"/>
        <v>0</v>
      </c>
    </row>
    <row r="455" spans="1:14" ht="13.8">
      <c r="A455" s="79" t="s">
        <v>1142</v>
      </c>
      <c r="B455" s="79" t="s">
        <v>1143</v>
      </c>
      <c r="C455" s="79" t="s">
        <v>28</v>
      </c>
      <c r="D455" s="79" t="s">
        <v>29</v>
      </c>
      <c r="E455" s="215">
        <v>556.01</v>
      </c>
      <c r="F455" s="24">
        <f t="shared" si="37"/>
        <v>678.33219999999994</v>
      </c>
      <c r="G455" s="188">
        <v>0</v>
      </c>
      <c r="H455" s="24">
        <v>556.01</v>
      </c>
      <c r="I455" s="23">
        <f t="shared" si="41"/>
        <v>678.33</v>
      </c>
      <c r="J455" s="24">
        <f t="shared" si="38"/>
        <v>6672.12</v>
      </c>
      <c r="K455" s="24">
        <f t="shared" si="36"/>
        <v>8139.9600000000009</v>
      </c>
      <c r="L455" s="97"/>
      <c r="M455" s="24">
        <f t="shared" si="39"/>
        <v>0</v>
      </c>
      <c r="N455" s="24">
        <f t="shared" si="40"/>
        <v>0</v>
      </c>
    </row>
    <row r="456" spans="1:14" ht="13.8">
      <c r="A456" s="79" t="s">
        <v>1144</v>
      </c>
      <c r="B456" s="79" t="s">
        <v>1145</v>
      </c>
      <c r="C456" s="79" t="s">
        <v>28</v>
      </c>
      <c r="D456" s="79" t="s">
        <v>29</v>
      </c>
      <c r="E456" s="215">
        <v>370.68</v>
      </c>
      <c r="F456" s="24">
        <f>E456*1.22</f>
        <v>452.2296</v>
      </c>
      <c r="G456" s="188">
        <v>0</v>
      </c>
      <c r="H456" s="24">
        <v>370.68</v>
      </c>
      <c r="I456" s="23">
        <f t="shared" si="41"/>
        <v>452.23</v>
      </c>
      <c r="J456" s="24">
        <f t="shared" si="38"/>
        <v>4448.16</v>
      </c>
      <c r="K456" s="24">
        <f t="shared" si="36"/>
        <v>5426.76</v>
      </c>
      <c r="L456" s="97"/>
      <c r="M456" s="24">
        <f t="shared" si="39"/>
        <v>0</v>
      </c>
      <c r="N456" s="24">
        <f t="shared" si="40"/>
        <v>0</v>
      </c>
    </row>
    <row r="457" spans="1:14" ht="27">
      <c r="A457" s="79" t="s">
        <v>1146</v>
      </c>
      <c r="B457" s="79" t="s">
        <v>1147</v>
      </c>
      <c r="C457" s="79" t="s">
        <v>28</v>
      </c>
      <c r="D457" s="79" t="s">
        <v>29</v>
      </c>
      <c r="E457" s="215">
        <v>256</v>
      </c>
      <c r="F457" s="24">
        <f t="shared" si="37"/>
        <v>312.32</v>
      </c>
      <c r="G457" s="188">
        <v>0.18</v>
      </c>
      <c r="H457" s="24">
        <v>210.05</v>
      </c>
      <c r="I457" s="23">
        <f t="shared" si="41"/>
        <v>256.26</v>
      </c>
      <c r="J457" s="24">
        <f t="shared" si="38"/>
        <v>2520.6000000000004</v>
      </c>
      <c r="K457" s="24">
        <f t="shared" si="36"/>
        <v>3075.12</v>
      </c>
      <c r="L457" s="97"/>
      <c r="M457" s="24">
        <f t="shared" si="39"/>
        <v>0</v>
      </c>
      <c r="N457" s="24">
        <f t="shared" si="40"/>
        <v>0</v>
      </c>
    </row>
    <row r="458" spans="1:14" ht="27">
      <c r="A458" s="79" t="s">
        <v>1148</v>
      </c>
      <c r="B458" s="79" t="s">
        <v>1806</v>
      </c>
      <c r="C458" s="79" t="s">
        <v>28</v>
      </c>
      <c r="D458" s="79" t="s">
        <v>29</v>
      </c>
      <c r="E458" s="215">
        <v>823.72</v>
      </c>
      <c r="F458" s="24">
        <f t="shared" si="37"/>
        <v>1004.9384</v>
      </c>
      <c r="G458" s="188">
        <v>0</v>
      </c>
      <c r="H458" s="24">
        <v>823.72</v>
      </c>
      <c r="I458" s="23">
        <f t="shared" si="41"/>
        <v>1004.94</v>
      </c>
      <c r="J458" s="24">
        <f t="shared" si="38"/>
        <v>9884.64</v>
      </c>
      <c r="K458" s="24">
        <f t="shared" si="36"/>
        <v>12059.28</v>
      </c>
      <c r="L458" s="97"/>
      <c r="M458" s="24">
        <f t="shared" si="39"/>
        <v>0</v>
      </c>
      <c r="N458" s="24">
        <f t="shared" si="40"/>
        <v>0</v>
      </c>
    </row>
    <row r="459" spans="1:14" ht="27">
      <c r="A459" s="79" t="s">
        <v>1760</v>
      </c>
      <c r="B459" s="79" t="s">
        <v>1761</v>
      </c>
      <c r="C459" s="79" t="s">
        <v>28</v>
      </c>
      <c r="D459" s="79" t="s">
        <v>29</v>
      </c>
      <c r="E459" s="215">
        <v>4.12</v>
      </c>
      <c r="F459" s="24">
        <f t="shared" si="37"/>
        <v>5.0263999999999998</v>
      </c>
      <c r="G459" s="188">
        <v>0</v>
      </c>
      <c r="H459" s="24">
        <v>4.12</v>
      </c>
      <c r="I459" s="23">
        <f t="shared" si="41"/>
        <v>5.03</v>
      </c>
      <c r="J459" s="24">
        <f t="shared" si="38"/>
        <v>49.44</v>
      </c>
      <c r="K459" s="24">
        <f t="shared" si="36"/>
        <v>60.36</v>
      </c>
      <c r="L459" s="97"/>
      <c r="M459" s="24">
        <f t="shared" si="39"/>
        <v>0</v>
      </c>
      <c r="N459" s="24">
        <f t="shared" si="40"/>
        <v>0</v>
      </c>
    </row>
    <row r="460" spans="1:14" ht="13.8">
      <c r="A460" s="79" t="s">
        <v>1762</v>
      </c>
      <c r="B460" s="79" t="s">
        <v>887</v>
      </c>
      <c r="C460" s="79" t="s">
        <v>28</v>
      </c>
      <c r="D460" s="79" t="s">
        <v>29</v>
      </c>
      <c r="E460" s="215">
        <v>164.74</v>
      </c>
      <c r="F460" s="24">
        <f t="shared" si="37"/>
        <v>200.9828</v>
      </c>
      <c r="G460" s="188">
        <v>0</v>
      </c>
      <c r="H460" s="24">
        <v>164.74</v>
      </c>
      <c r="I460" s="23">
        <f t="shared" si="41"/>
        <v>200.98</v>
      </c>
      <c r="J460" s="24">
        <f t="shared" si="38"/>
        <v>1976.88</v>
      </c>
      <c r="K460" s="24">
        <f t="shared" si="36"/>
        <v>2411.7599999999998</v>
      </c>
      <c r="L460" s="97"/>
      <c r="M460" s="24">
        <f t="shared" si="39"/>
        <v>0</v>
      </c>
      <c r="N460" s="24">
        <f t="shared" si="40"/>
        <v>0</v>
      </c>
    </row>
    <row r="461" spans="1:14" ht="27">
      <c r="A461" s="79" t="s">
        <v>1763</v>
      </c>
      <c r="B461" s="79" t="s">
        <v>1807</v>
      </c>
      <c r="C461" s="79" t="s">
        <v>28</v>
      </c>
      <c r="D461" s="79" t="s">
        <v>29</v>
      </c>
      <c r="E461" s="215">
        <v>82.37</v>
      </c>
      <c r="F461" s="24">
        <f t="shared" si="37"/>
        <v>100.4914</v>
      </c>
      <c r="G461" s="188">
        <v>0</v>
      </c>
      <c r="H461" s="24">
        <v>82.37</v>
      </c>
      <c r="I461" s="23">
        <f t="shared" si="41"/>
        <v>100.49</v>
      </c>
      <c r="J461" s="24">
        <f t="shared" si="38"/>
        <v>988.44</v>
      </c>
      <c r="K461" s="24">
        <f t="shared" si="36"/>
        <v>1205.8799999999999</v>
      </c>
      <c r="L461" s="97"/>
      <c r="M461" s="24">
        <f t="shared" si="39"/>
        <v>0</v>
      </c>
      <c r="N461" s="24">
        <f t="shared" si="40"/>
        <v>0</v>
      </c>
    </row>
    <row r="462" spans="1:14" ht="27">
      <c r="A462" s="79" t="s">
        <v>1796</v>
      </c>
      <c r="B462" s="79" t="s">
        <v>1797</v>
      </c>
      <c r="C462" s="79" t="s">
        <v>28</v>
      </c>
      <c r="D462" s="79" t="s">
        <v>29</v>
      </c>
      <c r="E462" s="215">
        <v>1.74</v>
      </c>
      <c r="F462" s="24">
        <f t="shared" si="37"/>
        <v>2.1227999999999998</v>
      </c>
      <c r="G462" s="188">
        <v>0.18</v>
      </c>
      <c r="H462" s="24">
        <v>1.43</v>
      </c>
      <c r="I462" s="23">
        <f t="shared" si="41"/>
        <v>1.74</v>
      </c>
      <c r="J462" s="24">
        <f t="shared" si="38"/>
        <v>17.16</v>
      </c>
      <c r="K462" s="24">
        <f t="shared" si="36"/>
        <v>20.88</v>
      </c>
      <c r="L462" s="97"/>
      <c r="M462" s="24">
        <f t="shared" si="39"/>
        <v>0</v>
      </c>
      <c r="N462" s="24">
        <f t="shared" si="40"/>
        <v>0</v>
      </c>
    </row>
    <row r="463" spans="1:14" ht="13.8">
      <c r="A463" s="79" t="s">
        <v>1798</v>
      </c>
      <c r="B463" s="79" t="s">
        <v>1799</v>
      </c>
      <c r="C463" s="79" t="s">
        <v>28</v>
      </c>
      <c r="D463" s="79" t="s">
        <v>29</v>
      </c>
      <c r="E463" s="215">
        <v>0</v>
      </c>
      <c r="F463" s="24">
        <f t="shared" si="37"/>
        <v>0</v>
      </c>
      <c r="G463" s="188">
        <v>0</v>
      </c>
      <c r="H463" s="24">
        <v>0</v>
      </c>
      <c r="I463" s="23">
        <f t="shared" si="41"/>
        <v>0</v>
      </c>
      <c r="J463" s="24">
        <f t="shared" si="38"/>
        <v>0</v>
      </c>
      <c r="K463" s="24">
        <f t="shared" si="36"/>
        <v>0</v>
      </c>
      <c r="L463" s="97"/>
      <c r="M463" s="24">
        <f t="shared" si="39"/>
        <v>0</v>
      </c>
      <c r="N463" s="24">
        <f t="shared" si="40"/>
        <v>0</v>
      </c>
    </row>
    <row r="464" spans="1:14" ht="13.8">
      <c r="A464" s="79" t="s">
        <v>1140</v>
      </c>
      <c r="B464" s="79" t="s">
        <v>1141</v>
      </c>
      <c r="C464" s="79" t="s">
        <v>28</v>
      </c>
      <c r="D464" s="79" t="s">
        <v>29</v>
      </c>
      <c r="E464" s="215">
        <v>926.69</v>
      </c>
      <c r="F464" s="24">
        <f t="shared" si="37"/>
        <v>1130.5617999999999</v>
      </c>
      <c r="G464" s="188">
        <v>0</v>
      </c>
      <c r="H464" s="24">
        <v>926.69</v>
      </c>
      <c r="I464" s="23">
        <f t="shared" si="41"/>
        <v>1130.56</v>
      </c>
      <c r="J464" s="24">
        <f t="shared" si="38"/>
        <v>11120.28</v>
      </c>
      <c r="K464" s="24">
        <f t="shared" si="36"/>
        <v>13566.72</v>
      </c>
      <c r="L464" s="97"/>
      <c r="M464" s="24">
        <f t="shared" si="39"/>
        <v>0</v>
      </c>
      <c r="N464" s="24">
        <f t="shared" si="40"/>
        <v>0</v>
      </c>
    </row>
    <row r="465" spans="1:14" ht="13.8">
      <c r="A465" s="79" t="s">
        <v>1142</v>
      </c>
      <c r="B465" s="79" t="s">
        <v>1143</v>
      </c>
      <c r="C465" s="79" t="s">
        <v>28</v>
      </c>
      <c r="D465" s="79" t="s">
        <v>29</v>
      </c>
      <c r="E465" s="215">
        <v>556.01</v>
      </c>
      <c r="F465" s="24">
        <f t="shared" si="37"/>
        <v>678.33219999999994</v>
      </c>
      <c r="G465" s="188">
        <v>0</v>
      </c>
      <c r="H465" s="24">
        <v>556.01</v>
      </c>
      <c r="I465" s="23">
        <f t="shared" si="41"/>
        <v>678.33</v>
      </c>
      <c r="J465" s="24">
        <f t="shared" si="38"/>
        <v>6672.12</v>
      </c>
      <c r="K465" s="24">
        <f t="shared" si="36"/>
        <v>8139.9600000000009</v>
      </c>
      <c r="L465" s="97"/>
      <c r="M465" s="24">
        <f t="shared" si="39"/>
        <v>0</v>
      </c>
      <c r="N465" s="24">
        <f t="shared" si="40"/>
        <v>0</v>
      </c>
    </row>
    <row r="466" spans="1:14" ht="13.8">
      <c r="A466" s="79" t="s">
        <v>1144</v>
      </c>
      <c r="B466" s="79" t="s">
        <v>1145</v>
      </c>
      <c r="C466" s="79" t="s">
        <v>28</v>
      </c>
      <c r="D466" s="79" t="s">
        <v>29</v>
      </c>
      <c r="E466" s="215">
        <v>370.68</v>
      </c>
      <c r="F466" s="24">
        <f>E466*1.22</f>
        <v>452.2296</v>
      </c>
      <c r="G466" s="188">
        <v>0</v>
      </c>
      <c r="H466" s="24">
        <v>370.68</v>
      </c>
      <c r="I466" s="23">
        <f>ROUND(H466*1.22,2)</f>
        <v>452.23</v>
      </c>
      <c r="J466" s="24">
        <f>IF(C466="1 Month(s)", H466*12, H466)</f>
        <v>4448.16</v>
      </c>
      <c r="K466" s="24">
        <f t="shared" si="36"/>
        <v>5426.76</v>
      </c>
      <c r="L466" s="97"/>
      <c r="M466" s="24">
        <f t="shared" si="39"/>
        <v>0</v>
      </c>
      <c r="N466" s="24">
        <f t="shared" si="40"/>
        <v>0</v>
      </c>
    </row>
    <row r="467" spans="1:14" ht="27">
      <c r="A467" s="79" t="s">
        <v>1146</v>
      </c>
      <c r="B467" s="79" t="s">
        <v>1147</v>
      </c>
      <c r="C467" s="79" t="s">
        <v>28</v>
      </c>
      <c r="D467" s="79" t="s">
        <v>29</v>
      </c>
      <c r="E467" s="215">
        <v>256</v>
      </c>
      <c r="F467" s="24">
        <f t="shared" si="37"/>
        <v>312.32</v>
      </c>
      <c r="G467" s="188">
        <v>0.18</v>
      </c>
      <c r="H467" s="24">
        <v>210.05</v>
      </c>
      <c r="I467" s="23">
        <f t="shared" si="41"/>
        <v>256.26</v>
      </c>
      <c r="J467" s="24">
        <f t="shared" si="38"/>
        <v>2520.6000000000004</v>
      </c>
      <c r="K467" s="24">
        <f t="shared" si="36"/>
        <v>3075.12</v>
      </c>
      <c r="L467" s="97"/>
      <c r="M467" s="24">
        <f t="shared" si="39"/>
        <v>0</v>
      </c>
      <c r="N467" s="24">
        <f t="shared" si="40"/>
        <v>0</v>
      </c>
    </row>
    <row r="468" spans="1:14" ht="27">
      <c r="A468" s="79" t="s">
        <v>1148</v>
      </c>
      <c r="B468" s="79" t="s">
        <v>1793</v>
      </c>
      <c r="C468" s="79" t="s">
        <v>28</v>
      </c>
      <c r="D468" s="79" t="s">
        <v>29</v>
      </c>
      <c r="E468" s="215">
        <v>823.72</v>
      </c>
      <c r="F468" s="24">
        <f>E468*1.22</f>
        <v>1004.9384</v>
      </c>
      <c r="G468" s="188">
        <v>0</v>
      </c>
      <c r="H468" s="24">
        <v>823.72</v>
      </c>
      <c r="I468" s="23">
        <f>ROUND(H468*1.22,2)</f>
        <v>1004.94</v>
      </c>
      <c r="J468" s="24">
        <f t="shared" si="38"/>
        <v>9884.64</v>
      </c>
      <c r="K468" s="24">
        <f>IF(C468="1 Month(s)", I468*12, I468)</f>
        <v>12059.28</v>
      </c>
      <c r="L468" s="97"/>
      <c r="M468" s="24">
        <f t="shared" si="39"/>
        <v>0</v>
      </c>
      <c r="N468" s="24">
        <f t="shared" si="40"/>
        <v>0</v>
      </c>
    </row>
    <row r="469" spans="1:14" ht="27">
      <c r="A469" s="79" t="s">
        <v>1760</v>
      </c>
      <c r="B469" s="79" t="s">
        <v>1761</v>
      </c>
      <c r="C469" s="79" t="s">
        <v>28</v>
      </c>
      <c r="D469" s="79" t="s">
        <v>29</v>
      </c>
      <c r="E469" s="215">
        <v>4.12</v>
      </c>
      <c r="F469" s="24">
        <f t="shared" si="37"/>
        <v>5.0263999999999998</v>
      </c>
      <c r="G469" s="188">
        <v>0</v>
      </c>
      <c r="H469" s="24">
        <v>4.12</v>
      </c>
      <c r="I469" s="23">
        <f t="shared" si="41"/>
        <v>5.03</v>
      </c>
      <c r="J469" s="24">
        <f t="shared" si="38"/>
        <v>49.44</v>
      </c>
      <c r="K469" s="24">
        <f t="shared" si="36"/>
        <v>60.36</v>
      </c>
      <c r="L469" s="97"/>
      <c r="M469" s="24">
        <f t="shared" si="39"/>
        <v>0</v>
      </c>
      <c r="N469" s="24">
        <f t="shared" si="40"/>
        <v>0</v>
      </c>
    </row>
    <row r="470" spans="1:14" ht="13.8">
      <c r="A470" s="79" t="s">
        <v>1762</v>
      </c>
      <c r="B470" s="79" t="s">
        <v>887</v>
      </c>
      <c r="C470" s="79" t="s">
        <v>28</v>
      </c>
      <c r="D470" s="79" t="s">
        <v>29</v>
      </c>
      <c r="E470" s="215">
        <v>164.74</v>
      </c>
      <c r="F470" s="24">
        <f t="shared" si="37"/>
        <v>200.9828</v>
      </c>
      <c r="G470" s="188">
        <v>0</v>
      </c>
      <c r="H470" s="24">
        <v>164.74</v>
      </c>
      <c r="I470" s="23">
        <f t="shared" si="41"/>
        <v>200.98</v>
      </c>
      <c r="J470" s="24">
        <f t="shared" si="38"/>
        <v>1976.88</v>
      </c>
      <c r="K470" s="24">
        <f t="shared" si="36"/>
        <v>2411.7599999999998</v>
      </c>
      <c r="L470" s="97"/>
      <c r="M470" s="24">
        <f>J470*L470</f>
        <v>0</v>
      </c>
      <c r="N470" s="24">
        <f>K470*L470</f>
        <v>0</v>
      </c>
    </row>
    <row r="471" spans="1:14" ht="13.8">
      <c r="A471" s="79" t="s">
        <v>1763</v>
      </c>
      <c r="B471" s="79" t="s">
        <v>1764</v>
      </c>
      <c r="C471" s="79" t="s">
        <v>28</v>
      </c>
      <c r="D471" s="79" t="s">
        <v>29</v>
      </c>
      <c r="E471" s="215">
        <v>82.37</v>
      </c>
      <c r="F471" s="24">
        <f>E471*1.22</f>
        <v>100.4914</v>
      </c>
      <c r="G471" s="188">
        <v>0</v>
      </c>
      <c r="H471" s="24">
        <v>82.37</v>
      </c>
      <c r="I471" s="23">
        <f t="shared" ref="I471" si="42">ROUND(H471*1.22,2)</f>
        <v>100.49</v>
      </c>
      <c r="J471" s="24">
        <f t="shared" ref="J471" si="43">IF(C471="1 Month(s)", H471*12, H471)</f>
        <v>988.44</v>
      </c>
      <c r="K471" s="24">
        <f t="shared" ref="K471" si="44">IF(C471="1 Month(s)", I471*12, I471)</f>
        <v>1205.8799999999999</v>
      </c>
      <c r="L471" s="97"/>
      <c r="M471" s="24">
        <f>J471*L471</f>
        <v>0</v>
      </c>
      <c r="N471" s="24">
        <f>K471*L471</f>
        <v>0</v>
      </c>
    </row>
    <row r="472" spans="1:14" ht="27">
      <c r="A472" s="225" t="s">
        <v>1796</v>
      </c>
      <c r="B472" s="226" t="s">
        <v>1797</v>
      </c>
      <c r="C472" s="226" t="s">
        <v>28</v>
      </c>
      <c r="D472" s="226" t="s">
        <v>29</v>
      </c>
      <c r="E472" s="227">
        <v>1.74</v>
      </c>
      <c r="F472" s="228">
        <f>E472*1.22</f>
        <v>2.1227999999999998</v>
      </c>
      <c r="G472" s="229">
        <v>0</v>
      </c>
      <c r="H472" s="228">
        <v>1.43</v>
      </c>
      <c r="I472" s="230">
        <f t="shared" ref="I472" si="45">ROUND(H472*1.22,2)</f>
        <v>1.74</v>
      </c>
      <c r="J472" s="228">
        <f t="shared" ref="J472" si="46">IF(C472="1 Month(s)", H472*12, H472)</f>
        <v>17.16</v>
      </c>
      <c r="K472" s="231">
        <f t="shared" ref="K472" si="47">IF(C472="1 Month(s)", I472*12, I472)</f>
        <v>20.88</v>
      </c>
      <c r="L472" s="97"/>
      <c r="M472" s="24">
        <f>J472*L472</f>
        <v>0</v>
      </c>
      <c r="N472" s="24">
        <f>K472*L472</f>
        <v>0</v>
      </c>
    </row>
    <row r="473" spans="1:14" ht="13.8">
      <c r="A473" s="225" t="s">
        <v>1798</v>
      </c>
      <c r="B473" s="226" t="s">
        <v>1799</v>
      </c>
      <c r="C473" s="226" t="s">
        <v>28</v>
      </c>
      <c r="D473" s="226" t="s">
        <v>29</v>
      </c>
      <c r="E473" s="227">
        <v>0</v>
      </c>
      <c r="F473" s="228">
        <v>0</v>
      </c>
      <c r="G473" s="229">
        <v>0</v>
      </c>
      <c r="H473" s="228">
        <v>0</v>
      </c>
      <c r="I473" s="230">
        <f t="shared" ref="I473" si="48">ROUND(H473*1.22,2)</f>
        <v>0</v>
      </c>
      <c r="J473" s="228">
        <f t="shared" ref="J473" si="49">IF(C473="1 Month(s)", H473*12, H473)</f>
        <v>0</v>
      </c>
      <c r="K473" s="231">
        <f t="shared" ref="K473" si="50">IF(C473="1 Month(s)", I473*12, I473)</f>
        <v>0</v>
      </c>
      <c r="L473" s="97"/>
      <c r="M473" s="24">
        <f>J473*L473</f>
        <v>0</v>
      </c>
      <c r="N473" s="24">
        <f>K473*L473</f>
        <v>0</v>
      </c>
    </row>
    <row r="474" spans="1:14" ht="18" customHeight="1">
      <c r="A474" s="212" t="s">
        <v>334</v>
      </c>
      <c r="B474" s="213"/>
      <c r="C474" s="211"/>
      <c r="D474" s="211"/>
      <c r="E474" s="213"/>
      <c r="F474" s="213"/>
      <c r="G474" s="213"/>
      <c r="H474" s="213"/>
      <c r="I474" s="213"/>
      <c r="J474" s="213"/>
      <c r="K474" s="214"/>
      <c r="L474" s="181">
        <f>SUM(L45:L473)</f>
        <v>0</v>
      </c>
      <c r="M474" s="182">
        <f>SUM(M45:M473)</f>
        <v>0</v>
      </c>
      <c r="N474" s="182">
        <f>SUM(N45:N473)</f>
        <v>0</v>
      </c>
    </row>
    <row r="476" spans="1:14" s="75" customFormat="1" ht="15.6">
      <c r="I476" s="284" t="s">
        <v>1149</v>
      </c>
      <c r="J476" s="284"/>
      <c r="K476" s="284"/>
      <c r="L476" s="284"/>
      <c r="M476" s="183">
        <f>M474</f>
        <v>0</v>
      </c>
      <c r="N476" s="180" t="s">
        <v>20</v>
      </c>
    </row>
    <row r="478" spans="1:14" ht="13.8">
      <c r="A478" s="282" t="s">
        <v>422</v>
      </c>
      <c r="B478" s="282" t="s">
        <v>423</v>
      </c>
      <c r="C478" s="282" t="s">
        <v>424</v>
      </c>
      <c r="D478" s="282" t="s">
        <v>425</v>
      </c>
      <c r="E478" s="260" t="s">
        <v>34</v>
      </c>
      <c r="F478" s="261"/>
      <c r="G478" s="262" t="s">
        <v>389</v>
      </c>
      <c r="H478" s="260" t="s">
        <v>36</v>
      </c>
      <c r="I478" s="261"/>
      <c r="J478" s="260" t="s">
        <v>37</v>
      </c>
      <c r="K478" s="261"/>
      <c r="L478" s="280" t="s">
        <v>426</v>
      </c>
      <c r="M478" s="260" t="s">
        <v>18</v>
      </c>
      <c r="N478" s="261"/>
    </row>
    <row r="479" spans="1:14" ht="27.6">
      <c r="A479" s="283"/>
      <c r="B479" s="283"/>
      <c r="C479" s="283"/>
      <c r="D479" s="283"/>
      <c r="E479" s="9" t="s">
        <v>376</v>
      </c>
      <c r="F479" s="9" t="s">
        <v>22</v>
      </c>
      <c r="G479" s="262"/>
      <c r="H479" s="9" t="s">
        <v>376</v>
      </c>
      <c r="I479" s="9" t="s">
        <v>22</v>
      </c>
      <c r="J479" s="9" t="s">
        <v>376</v>
      </c>
      <c r="K479" s="9" t="s">
        <v>22</v>
      </c>
      <c r="L479" s="281"/>
      <c r="M479" s="48" t="s">
        <v>376</v>
      </c>
      <c r="N479" s="48" t="s">
        <v>22</v>
      </c>
    </row>
    <row r="480" spans="1:14" ht="13.8">
      <c r="A480" s="79" t="s">
        <v>1151</v>
      </c>
      <c r="B480" s="79" t="s">
        <v>1152</v>
      </c>
      <c r="C480" s="79" t="s">
        <v>28</v>
      </c>
      <c r="D480" s="79" t="s">
        <v>29</v>
      </c>
      <c r="E480" s="24">
        <v>3.56</v>
      </c>
      <c r="F480" s="24">
        <f>E480*1.22</f>
        <v>4.3432000000000004</v>
      </c>
      <c r="G480" s="188">
        <v>0.18</v>
      </c>
      <c r="H480" s="24">
        <v>2.93</v>
      </c>
      <c r="I480" s="23">
        <f>ROUND(H480*1.22,2)</f>
        <v>3.57</v>
      </c>
      <c r="J480" s="24">
        <f>IF(C480="1 Month(s)", H480*12, H480)</f>
        <v>35.160000000000004</v>
      </c>
      <c r="K480" s="24">
        <f t="shared" ref="K480:K542" si="51">IF(C480="1 Month(s)", I480*12, I480)</f>
        <v>42.839999999999996</v>
      </c>
      <c r="L480" s="97"/>
      <c r="M480" s="24">
        <f t="shared" ref="M480:M542" si="52">J480*L480</f>
        <v>0</v>
      </c>
      <c r="N480" s="24">
        <f t="shared" ref="N480:N542" si="53">K480*L480</f>
        <v>0</v>
      </c>
    </row>
    <row r="481" spans="1:14" ht="13.8">
      <c r="A481" s="79" t="s">
        <v>1153</v>
      </c>
      <c r="B481" s="79" t="s">
        <v>1154</v>
      </c>
      <c r="C481" s="79" t="s">
        <v>28</v>
      </c>
      <c r="D481" s="79" t="s">
        <v>29</v>
      </c>
      <c r="E481" s="24">
        <v>4.0199999999999996</v>
      </c>
      <c r="F481" s="24">
        <f t="shared" ref="F481:F543" si="54">E481*1.22</f>
        <v>4.904399999999999</v>
      </c>
      <c r="G481" s="188">
        <v>0.18</v>
      </c>
      <c r="H481" s="24">
        <v>3.31</v>
      </c>
      <c r="I481" s="23">
        <f t="shared" ref="I481:I542" si="55">ROUND(H481*1.22,2)</f>
        <v>4.04</v>
      </c>
      <c r="J481" s="24">
        <f t="shared" ref="J481:J543" si="56">IF(C481="1 Month(s)", H481*12, H481)</f>
        <v>39.72</v>
      </c>
      <c r="K481" s="24">
        <f t="shared" si="51"/>
        <v>48.480000000000004</v>
      </c>
      <c r="L481" s="97"/>
      <c r="M481" s="24">
        <f t="shared" si="52"/>
        <v>0</v>
      </c>
      <c r="N481" s="24">
        <f t="shared" si="53"/>
        <v>0</v>
      </c>
    </row>
    <row r="482" spans="1:14" ht="13.8">
      <c r="A482" s="79" t="s">
        <v>1155</v>
      </c>
      <c r="B482" s="79" t="s">
        <v>1156</v>
      </c>
      <c r="C482" s="79" t="s">
        <v>28</v>
      </c>
      <c r="D482" s="79" t="s">
        <v>29</v>
      </c>
      <c r="E482" s="24">
        <v>4.0199999999999996</v>
      </c>
      <c r="F482" s="24">
        <f t="shared" si="54"/>
        <v>4.904399999999999</v>
      </c>
      <c r="G482" s="188">
        <v>0.18</v>
      </c>
      <c r="H482" s="24">
        <v>3.31</v>
      </c>
      <c r="I482" s="23">
        <f t="shared" si="55"/>
        <v>4.04</v>
      </c>
      <c r="J482" s="24">
        <f t="shared" si="56"/>
        <v>39.72</v>
      </c>
      <c r="K482" s="24">
        <f t="shared" si="51"/>
        <v>48.480000000000004</v>
      </c>
      <c r="L482" s="97"/>
      <c r="M482" s="24">
        <f t="shared" si="52"/>
        <v>0</v>
      </c>
      <c r="N482" s="24">
        <f t="shared" si="53"/>
        <v>0</v>
      </c>
    </row>
    <row r="483" spans="1:14" ht="13.8">
      <c r="A483" s="79" t="s">
        <v>1157</v>
      </c>
      <c r="B483" s="79" t="s">
        <v>1158</v>
      </c>
      <c r="C483" s="79" t="s">
        <v>28</v>
      </c>
      <c r="D483" s="79" t="s">
        <v>29</v>
      </c>
      <c r="E483" s="24">
        <v>1.83</v>
      </c>
      <c r="F483" s="24">
        <f t="shared" si="54"/>
        <v>2.2326000000000001</v>
      </c>
      <c r="G483" s="188">
        <v>0.18</v>
      </c>
      <c r="H483" s="24">
        <v>1.5</v>
      </c>
      <c r="I483" s="23">
        <f t="shared" si="55"/>
        <v>1.83</v>
      </c>
      <c r="J483" s="24">
        <f>IF(C483="1 Month(s)", H483*12, H483)</f>
        <v>18</v>
      </c>
      <c r="K483" s="24">
        <f t="shared" si="51"/>
        <v>21.96</v>
      </c>
      <c r="L483" s="97"/>
      <c r="M483" s="24">
        <f t="shared" si="52"/>
        <v>0</v>
      </c>
      <c r="N483" s="24">
        <f t="shared" si="53"/>
        <v>0</v>
      </c>
    </row>
    <row r="484" spans="1:14" ht="27">
      <c r="A484" s="79" t="s">
        <v>1159</v>
      </c>
      <c r="B484" s="79" t="s">
        <v>1160</v>
      </c>
      <c r="C484" s="79" t="s">
        <v>28</v>
      </c>
      <c r="D484" s="79" t="s">
        <v>29</v>
      </c>
      <c r="E484" s="24">
        <v>2.37</v>
      </c>
      <c r="F484" s="24">
        <f t="shared" si="54"/>
        <v>2.8914</v>
      </c>
      <c r="G484" s="188">
        <v>0.18</v>
      </c>
      <c r="H484" s="24">
        <v>1.95</v>
      </c>
      <c r="I484" s="23">
        <f t="shared" si="55"/>
        <v>2.38</v>
      </c>
      <c r="J484" s="24">
        <f t="shared" si="56"/>
        <v>23.4</v>
      </c>
      <c r="K484" s="24">
        <f t="shared" si="51"/>
        <v>28.56</v>
      </c>
      <c r="L484" s="97"/>
      <c r="M484" s="24">
        <f t="shared" si="52"/>
        <v>0</v>
      </c>
      <c r="N484" s="24">
        <f t="shared" si="53"/>
        <v>0</v>
      </c>
    </row>
    <row r="485" spans="1:14" ht="13.8">
      <c r="A485" s="79" t="s">
        <v>1161</v>
      </c>
      <c r="B485" s="79" t="s">
        <v>1162</v>
      </c>
      <c r="C485" s="79" t="s">
        <v>28</v>
      </c>
      <c r="D485" s="79" t="s">
        <v>29</v>
      </c>
      <c r="E485" s="24">
        <v>1.59</v>
      </c>
      <c r="F485" s="24">
        <f t="shared" si="54"/>
        <v>1.9398</v>
      </c>
      <c r="G485" s="188">
        <v>0.18</v>
      </c>
      <c r="H485" s="24">
        <v>1.31</v>
      </c>
      <c r="I485" s="23">
        <f t="shared" si="55"/>
        <v>1.6</v>
      </c>
      <c r="J485" s="24">
        <f t="shared" si="56"/>
        <v>15.72</v>
      </c>
      <c r="K485" s="24">
        <f t="shared" si="51"/>
        <v>19.200000000000003</v>
      </c>
      <c r="L485" s="97"/>
      <c r="M485" s="24">
        <f t="shared" si="52"/>
        <v>0</v>
      </c>
      <c r="N485" s="24">
        <f t="shared" si="53"/>
        <v>0</v>
      </c>
    </row>
    <row r="486" spans="1:14" ht="27">
      <c r="A486" s="79" t="s">
        <v>1163</v>
      </c>
      <c r="B486" s="79" t="s">
        <v>1164</v>
      </c>
      <c r="C486" s="79" t="s">
        <v>28</v>
      </c>
      <c r="D486" s="79" t="s">
        <v>29</v>
      </c>
      <c r="E486" s="24">
        <v>2.08</v>
      </c>
      <c r="F486" s="24">
        <f t="shared" si="54"/>
        <v>2.5375999999999999</v>
      </c>
      <c r="G486" s="188">
        <v>0.18</v>
      </c>
      <c r="H486" s="24">
        <v>1.71</v>
      </c>
      <c r="I486" s="23">
        <f t="shared" si="55"/>
        <v>2.09</v>
      </c>
      <c r="J486" s="24">
        <f t="shared" si="56"/>
        <v>20.52</v>
      </c>
      <c r="K486" s="24">
        <f t="shared" si="51"/>
        <v>25.08</v>
      </c>
      <c r="L486" s="97"/>
      <c r="M486" s="24">
        <f t="shared" si="52"/>
        <v>0</v>
      </c>
      <c r="N486" s="24">
        <f t="shared" si="53"/>
        <v>0</v>
      </c>
    </row>
    <row r="487" spans="1:14" ht="13.8">
      <c r="A487" s="79" t="s">
        <v>1165</v>
      </c>
      <c r="B487" s="79" t="s">
        <v>1166</v>
      </c>
      <c r="C487" s="79" t="s">
        <v>28</v>
      </c>
      <c r="D487" s="79" t="s">
        <v>29</v>
      </c>
      <c r="E487" s="24">
        <v>3.26</v>
      </c>
      <c r="F487" s="24">
        <f t="shared" si="54"/>
        <v>3.9771999999999998</v>
      </c>
      <c r="G487" s="188">
        <v>0.18</v>
      </c>
      <c r="H487" s="24">
        <v>2.68</v>
      </c>
      <c r="I487" s="23">
        <f t="shared" si="55"/>
        <v>3.27</v>
      </c>
      <c r="J487" s="24">
        <f t="shared" si="56"/>
        <v>32.160000000000004</v>
      </c>
      <c r="K487" s="24">
        <f t="shared" si="51"/>
        <v>39.24</v>
      </c>
      <c r="L487" s="97"/>
      <c r="M487" s="24">
        <f t="shared" si="52"/>
        <v>0</v>
      </c>
      <c r="N487" s="24">
        <f t="shared" si="53"/>
        <v>0</v>
      </c>
    </row>
    <row r="488" spans="1:14" ht="13.8">
      <c r="A488" s="79" t="s">
        <v>1167</v>
      </c>
      <c r="B488" s="79" t="s">
        <v>1168</v>
      </c>
      <c r="C488" s="79" t="s">
        <v>28</v>
      </c>
      <c r="D488" s="79" t="s">
        <v>29</v>
      </c>
      <c r="E488" s="24">
        <v>4.24</v>
      </c>
      <c r="F488" s="24">
        <f t="shared" si="54"/>
        <v>5.1728000000000005</v>
      </c>
      <c r="G488" s="188">
        <v>0.18</v>
      </c>
      <c r="H488" s="24">
        <v>3.49</v>
      </c>
      <c r="I488" s="23">
        <f t="shared" si="55"/>
        <v>4.26</v>
      </c>
      <c r="J488" s="24">
        <f t="shared" si="56"/>
        <v>41.88</v>
      </c>
      <c r="K488" s="24">
        <f t="shared" si="51"/>
        <v>51.12</v>
      </c>
      <c r="L488" s="97"/>
      <c r="M488" s="24">
        <f t="shared" si="52"/>
        <v>0</v>
      </c>
      <c r="N488" s="24">
        <f t="shared" si="53"/>
        <v>0</v>
      </c>
    </row>
    <row r="489" spans="1:14" ht="27">
      <c r="A489" s="79" t="s">
        <v>1169</v>
      </c>
      <c r="B489" s="79" t="s">
        <v>1170</v>
      </c>
      <c r="C489" s="79" t="s">
        <v>28</v>
      </c>
      <c r="D489" s="79" t="s">
        <v>29</v>
      </c>
      <c r="E489" s="24">
        <v>0.61</v>
      </c>
      <c r="F489" s="24">
        <f t="shared" si="54"/>
        <v>0.74419999999999997</v>
      </c>
      <c r="G489" s="188">
        <v>0.18</v>
      </c>
      <c r="H489" s="24">
        <v>0.5</v>
      </c>
      <c r="I489" s="23">
        <f t="shared" si="55"/>
        <v>0.61</v>
      </c>
      <c r="J489" s="24">
        <f t="shared" si="56"/>
        <v>6</v>
      </c>
      <c r="K489" s="24">
        <f t="shared" si="51"/>
        <v>7.32</v>
      </c>
      <c r="L489" s="97"/>
      <c r="M489" s="24">
        <f t="shared" si="52"/>
        <v>0</v>
      </c>
      <c r="N489" s="24">
        <f t="shared" si="53"/>
        <v>0</v>
      </c>
    </row>
    <row r="490" spans="1:14" ht="27">
      <c r="A490" s="79" t="s">
        <v>1171</v>
      </c>
      <c r="B490" s="79" t="s">
        <v>1172</v>
      </c>
      <c r="C490" s="79" t="s">
        <v>28</v>
      </c>
      <c r="D490" s="79" t="s">
        <v>29</v>
      </c>
      <c r="E490" s="24">
        <v>0.79</v>
      </c>
      <c r="F490" s="24">
        <f t="shared" si="54"/>
        <v>0.96379999999999999</v>
      </c>
      <c r="G490" s="188">
        <v>0.18</v>
      </c>
      <c r="H490" s="24">
        <v>0.65</v>
      </c>
      <c r="I490" s="23">
        <f t="shared" si="55"/>
        <v>0.79</v>
      </c>
      <c r="J490" s="24">
        <f t="shared" si="56"/>
        <v>7.8000000000000007</v>
      </c>
      <c r="K490" s="24">
        <f t="shared" si="51"/>
        <v>9.48</v>
      </c>
      <c r="L490" s="97"/>
      <c r="M490" s="24">
        <f t="shared" si="52"/>
        <v>0</v>
      </c>
      <c r="N490" s="24">
        <f t="shared" si="53"/>
        <v>0</v>
      </c>
    </row>
    <row r="491" spans="1:14" ht="27">
      <c r="A491" s="79" t="s">
        <v>1173</v>
      </c>
      <c r="B491" s="79" t="s">
        <v>1174</v>
      </c>
      <c r="C491" s="79" t="s">
        <v>28</v>
      </c>
      <c r="D491" s="79" t="s">
        <v>29</v>
      </c>
      <c r="E491" s="24">
        <v>1.31</v>
      </c>
      <c r="F491" s="24">
        <f t="shared" si="54"/>
        <v>1.5982000000000001</v>
      </c>
      <c r="G491" s="188">
        <v>0.18</v>
      </c>
      <c r="H491" s="24">
        <v>1.08</v>
      </c>
      <c r="I491" s="23">
        <f t="shared" si="55"/>
        <v>1.32</v>
      </c>
      <c r="J491" s="24">
        <f t="shared" si="56"/>
        <v>12.96</v>
      </c>
      <c r="K491" s="24">
        <f t="shared" si="51"/>
        <v>15.84</v>
      </c>
      <c r="L491" s="97"/>
      <c r="M491" s="24">
        <f t="shared" si="52"/>
        <v>0</v>
      </c>
      <c r="N491" s="24">
        <f t="shared" si="53"/>
        <v>0</v>
      </c>
    </row>
    <row r="492" spans="1:14" ht="27">
      <c r="A492" s="79" t="s">
        <v>1175</v>
      </c>
      <c r="B492" s="79" t="s">
        <v>1176</v>
      </c>
      <c r="C492" s="79" t="s">
        <v>28</v>
      </c>
      <c r="D492" s="79" t="s">
        <v>29</v>
      </c>
      <c r="E492" s="24">
        <v>1.69</v>
      </c>
      <c r="F492" s="24">
        <f t="shared" si="54"/>
        <v>2.0617999999999999</v>
      </c>
      <c r="G492" s="188">
        <v>0.18</v>
      </c>
      <c r="H492" s="24">
        <v>1.39</v>
      </c>
      <c r="I492" s="23">
        <f t="shared" si="55"/>
        <v>1.7</v>
      </c>
      <c r="J492" s="24">
        <f t="shared" si="56"/>
        <v>16.68</v>
      </c>
      <c r="K492" s="24">
        <f t="shared" si="51"/>
        <v>20.399999999999999</v>
      </c>
      <c r="L492" s="97"/>
      <c r="M492" s="24">
        <f t="shared" si="52"/>
        <v>0</v>
      </c>
      <c r="N492" s="24">
        <f t="shared" si="53"/>
        <v>0</v>
      </c>
    </row>
    <row r="493" spans="1:14" ht="13.8">
      <c r="A493" s="79" t="s">
        <v>1177</v>
      </c>
      <c r="B493" s="79" t="s">
        <v>1178</v>
      </c>
      <c r="C493" s="79" t="s">
        <v>28</v>
      </c>
      <c r="D493" s="79" t="s">
        <v>29</v>
      </c>
      <c r="E493" s="24">
        <v>3.56</v>
      </c>
      <c r="F493" s="24">
        <f t="shared" si="54"/>
        <v>4.3432000000000004</v>
      </c>
      <c r="G493" s="188">
        <v>0.18</v>
      </c>
      <c r="H493" s="24">
        <v>2.93</v>
      </c>
      <c r="I493" s="23">
        <f t="shared" si="55"/>
        <v>3.57</v>
      </c>
      <c r="J493" s="24">
        <f t="shared" si="56"/>
        <v>35.160000000000004</v>
      </c>
      <c r="K493" s="24">
        <f t="shared" si="51"/>
        <v>42.839999999999996</v>
      </c>
      <c r="L493" s="97"/>
      <c r="M493" s="24">
        <f t="shared" si="52"/>
        <v>0</v>
      </c>
      <c r="N493" s="24">
        <f t="shared" si="53"/>
        <v>0</v>
      </c>
    </row>
    <row r="494" spans="1:14" ht="13.8">
      <c r="A494" s="79" t="s">
        <v>1179</v>
      </c>
      <c r="B494" s="79" t="s">
        <v>1180</v>
      </c>
      <c r="C494" s="79" t="s">
        <v>28</v>
      </c>
      <c r="D494" s="79" t="s">
        <v>29</v>
      </c>
      <c r="E494" s="24">
        <v>23</v>
      </c>
      <c r="F494" s="24">
        <f t="shared" si="54"/>
        <v>28.06</v>
      </c>
      <c r="G494" s="188">
        <v>0.18</v>
      </c>
      <c r="H494" s="24">
        <v>18.89</v>
      </c>
      <c r="I494" s="23">
        <f t="shared" si="55"/>
        <v>23.05</v>
      </c>
      <c r="J494" s="24">
        <f t="shared" si="56"/>
        <v>226.68</v>
      </c>
      <c r="K494" s="24">
        <f t="shared" si="51"/>
        <v>276.60000000000002</v>
      </c>
      <c r="L494" s="97"/>
      <c r="M494" s="24">
        <f t="shared" si="52"/>
        <v>0</v>
      </c>
      <c r="N494" s="24">
        <f t="shared" si="53"/>
        <v>0</v>
      </c>
    </row>
    <row r="495" spans="1:14" ht="13.8">
      <c r="A495" s="79" t="s">
        <v>1181</v>
      </c>
      <c r="B495" s="79" t="s">
        <v>1182</v>
      </c>
      <c r="C495" s="79" t="s">
        <v>28</v>
      </c>
      <c r="D495" s="79" t="s">
        <v>29</v>
      </c>
      <c r="E495" s="24">
        <v>14</v>
      </c>
      <c r="F495" s="24">
        <f t="shared" si="54"/>
        <v>17.079999999999998</v>
      </c>
      <c r="G495" s="188">
        <v>0.18</v>
      </c>
      <c r="H495" s="24">
        <v>11.48</v>
      </c>
      <c r="I495" s="23">
        <f t="shared" si="55"/>
        <v>14.01</v>
      </c>
      <c r="J495" s="24">
        <f t="shared" si="56"/>
        <v>137.76</v>
      </c>
      <c r="K495" s="24">
        <f t="shared" si="51"/>
        <v>168.12</v>
      </c>
      <c r="L495" s="97"/>
      <c r="M495" s="24">
        <f t="shared" si="52"/>
        <v>0</v>
      </c>
      <c r="N495" s="24">
        <f t="shared" si="53"/>
        <v>0</v>
      </c>
    </row>
    <row r="496" spans="1:14" ht="27">
      <c r="A496" s="79" t="s">
        <v>1183</v>
      </c>
      <c r="B496" s="79" t="s">
        <v>1184</v>
      </c>
      <c r="C496" s="79" t="s">
        <v>28</v>
      </c>
      <c r="D496" s="79" t="s">
        <v>29</v>
      </c>
      <c r="E496" s="24">
        <v>3.56</v>
      </c>
      <c r="F496" s="24">
        <f t="shared" si="54"/>
        <v>4.3432000000000004</v>
      </c>
      <c r="G496" s="188">
        <v>0.18</v>
      </c>
      <c r="H496" s="24">
        <v>2.93</v>
      </c>
      <c r="I496" s="23">
        <f t="shared" si="55"/>
        <v>3.57</v>
      </c>
      <c r="J496" s="24">
        <f t="shared" si="56"/>
        <v>35.160000000000004</v>
      </c>
      <c r="K496" s="24">
        <f t="shared" si="51"/>
        <v>42.839999999999996</v>
      </c>
      <c r="L496" s="97"/>
      <c r="M496" s="24">
        <f t="shared" si="52"/>
        <v>0</v>
      </c>
      <c r="N496" s="24">
        <f t="shared" si="53"/>
        <v>0</v>
      </c>
    </row>
    <row r="497" spans="1:14" ht="13.8">
      <c r="A497" s="79" t="s">
        <v>1185</v>
      </c>
      <c r="B497" s="79" t="s">
        <v>1186</v>
      </c>
      <c r="C497" s="79" t="s">
        <v>28</v>
      </c>
      <c r="D497" s="79" t="s">
        <v>29</v>
      </c>
      <c r="E497" s="24">
        <v>3.56</v>
      </c>
      <c r="F497" s="24">
        <f t="shared" si="54"/>
        <v>4.3432000000000004</v>
      </c>
      <c r="G497" s="188">
        <v>0.18</v>
      </c>
      <c r="H497" s="24">
        <v>2.93</v>
      </c>
      <c r="I497" s="23">
        <f t="shared" si="55"/>
        <v>3.57</v>
      </c>
      <c r="J497" s="24">
        <f t="shared" si="56"/>
        <v>35.160000000000004</v>
      </c>
      <c r="K497" s="24">
        <f t="shared" si="51"/>
        <v>42.839999999999996</v>
      </c>
      <c r="L497" s="97"/>
      <c r="M497" s="24">
        <f t="shared" si="52"/>
        <v>0</v>
      </c>
      <c r="N497" s="24">
        <f t="shared" si="53"/>
        <v>0</v>
      </c>
    </row>
    <row r="498" spans="1:14" ht="13.8">
      <c r="A498" s="79" t="s">
        <v>1187</v>
      </c>
      <c r="B498" s="79" t="s">
        <v>1188</v>
      </c>
      <c r="C498" s="79" t="s">
        <v>28</v>
      </c>
      <c r="D498" s="79" t="s">
        <v>29</v>
      </c>
      <c r="E498" s="24">
        <v>3.56</v>
      </c>
      <c r="F498" s="24">
        <f t="shared" si="54"/>
        <v>4.3432000000000004</v>
      </c>
      <c r="G498" s="188">
        <v>0.18</v>
      </c>
      <c r="H498" s="24">
        <v>2.93</v>
      </c>
      <c r="I498" s="23">
        <f t="shared" si="55"/>
        <v>3.57</v>
      </c>
      <c r="J498" s="24">
        <f t="shared" si="56"/>
        <v>35.160000000000004</v>
      </c>
      <c r="K498" s="24">
        <f t="shared" si="51"/>
        <v>42.839999999999996</v>
      </c>
      <c r="L498" s="97"/>
      <c r="M498" s="24">
        <f t="shared" si="52"/>
        <v>0</v>
      </c>
      <c r="N498" s="24">
        <f t="shared" si="53"/>
        <v>0</v>
      </c>
    </row>
    <row r="499" spans="1:14" ht="13.8">
      <c r="A499" s="79" t="s">
        <v>1189</v>
      </c>
      <c r="B499" s="79" t="s">
        <v>1190</v>
      </c>
      <c r="C499" s="79" t="s">
        <v>28</v>
      </c>
      <c r="D499" s="79" t="s">
        <v>29</v>
      </c>
      <c r="E499" s="24">
        <v>10</v>
      </c>
      <c r="F499" s="24">
        <f t="shared" si="54"/>
        <v>12.2</v>
      </c>
      <c r="G499" s="188">
        <v>0.18</v>
      </c>
      <c r="H499" s="24">
        <v>8.1999999999999993</v>
      </c>
      <c r="I499" s="23">
        <f t="shared" si="55"/>
        <v>10</v>
      </c>
      <c r="J499" s="24">
        <f t="shared" si="56"/>
        <v>98.399999999999991</v>
      </c>
      <c r="K499" s="24">
        <f t="shared" si="51"/>
        <v>120</v>
      </c>
      <c r="L499" s="97"/>
      <c r="M499" s="24">
        <f t="shared" si="52"/>
        <v>0</v>
      </c>
      <c r="N499" s="24">
        <f t="shared" si="53"/>
        <v>0</v>
      </c>
    </row>
    <row r="500" spans="1:14" ht="13.8">
      <c r="A500" s="79" t="s">
        <v>1191</v>
      </c>
      <c r="B500" s="79" t="s">
        <v>1192</v>
      </c>
      <c r="C500" s="79" t="s">
        <v>28</v>
      </c>
      <c r="D500" s="79" t="s">
        <v>29</v>
      </c>
      <c r="E500" s="24">
        <v>13</v>
      </c>
      <c r="F500" s="24">
        <f t="shared" si="54"/>
        <v>15.86</v>
      </c>
      <c r="G500" s="188">
        <v>0.18</v>
      </c>
      <c r="H500" s="24">
        <v>10.66</v>
      </c>
      <c r="I500" s="23">
        <f t="shared" si="55"/>
        <v>13.01</v>
      </c>
      <c r="J500" s="24">
        <f t="shared" si="56"/>
        <v>127.92</v>
      </c>
      <c r="K500" s="24">
        <f t="shared" si="51"/>
        <v>156.12</v>
      </c>
      <c r="L500" s="97"/>
      <c r="M500" s="24">
        <f t="shared" si="52"/>
        <v>0</v>
      </c>
      <c r="N500" s="24">
        <f t="shared" si="53"/>
        <v>0</v>
      </c>
    </row>
    <row r="501" spans="1:14" ht="13.8">
      <c r="A501" s="79" t="s">
        <v>1193</v>
      </c>
      <c r="B501" s="79" t="s">
        <v>1194</v>
      </c>
      <c r="C501" s="79" t="s">
        <v>28</v>
      </c>
      <c r="D501" s="79" t="s">
        <v>29</v>
      </c>
      <c r="E501" s="24">
        <v>10</v>
      </c>
      <c r="F501" s="24">
        <f t="shared" si="54"/>
        <v>12.2</v>
      </c>
      <c r="G501" s="188">
        <v>0.18</v>
      </c>
      <c r="H501" s="24">
        <v>8.1999999999999993</v>
      </c>
      <c r="I501" s="23">
        <f t="shared" si="55"/>
        <v>10</v>
      </c>
      <c r="J501" s="24">
        <f t="shared" si="56"/>
        <v>98.399999999999991</v>
      </c>
      <c r="K501" s="24">
        <f t="shared" si="51"/>
        <v>120</v>
      </c>
      <c r="L501" s="97"/>
      <c r="M501" s="24">
        <f t="shared" si="52"/>
        <v>0</v>
      </c>
      <c r="N501" s="24">
        <f t="shared" si="53"/>
        <v>0</v>
      </c>
    </row>
    <row r="502" spans="1:14" ht="13.8">
      <c r="A502" s="79" t="s">
        <v>1195</v>
      </c>
      <c r="B502" s="79" t="s">
        <v>1196</v>
      </c>
      <c r="C502" s="79" t="s">
        <v>28</v>
      </c>
      <c r="D502" s="79" t="s">
        <v>29</v>
      </c>
      <c r="E502" s="24">
        <v>0.75</v>
      </c>
      <c r="F502" s="24">
        <f t="shared" si="54"/>
        <v>0.91500000000000004</v>
      </c>
      <c r="G502" s="188">
        <v>0.18</v>
      </c>
      <c r="H502" s="24">
        <v>0.62</v>
      </c>
      <c r="I502" s="23">
        <f t="shared" si="55"/>
        <v>0.76</v>
      </c>
      <c r="J502" s="24">
        <f t="shared" si="56"/>
        <v>7.4399999999999995</v>
      </c>
      <c r="K502" s="24">
        <f t="shared" si="51"/>
        <v>9.120000000000001</v>
      </c>
      <c r="L502" s="97"/>
      <c r="M502" s="24">
        <f t="shared" si="52"/>
        <v>0</v>
      </c>
      <c r="N502" s="24">
        <f t="shared" si="53"/>
        <v>0</v>
      </c>
    </row>
    <row r="503" spans="1:14" ht="13.8">
      <c r="A503" s="79" t="s">
        <v>1197</v>
      </c>
      <c r="B503" s="79" t="s">
        <v>1198</v>
      </c>
      <c r="C503" s="79" t="s">
        <v>28</v>
      </c>
      <c r="D503" s="79" t="s">
        <v>29</v>
      </c>
      <c r="E503" s="24">
        <v>3.56</v>
      </c>
      <c r="F503" s="24">
        <f t="shared" si="54"/>
        <v>4.3432000000000004</v>
      </c>
      <c r="G503" s="188">
        <v>0.18</v>
      </c>
      <c r="H503" s="24">
        <v>2.93</v>
      </c>
      <c r="I503" s="23">
        <f t="shared" si="55"/>
        <v>3.57</v>
      </c>
      <c r="J503" s="24">
        <f t="shared" si="56"/>
        <v>35.160000000000004</v>
      </c>
      <c r="K503" s="24">
        <f t="shared" si="51"/>
        <v>42.839999999999996</v>
      </c>
      <c r="L503" s="97"/>
      <c r="M503" s="24">
        <f t="shared" si="52"/>
        <v>0</v>
      </c>
      <c r="N503" s="24">
        <f t="shared" si="53"/>
        <v>0</v>
      </c>
    </row>
    <row r="504" spans="1:14" ht="13.8">
      <c r="A504" s="79" t="s">
        <v>1199</v>
      </c>
      <c r="B504" s="79" t="s">
        <v>1200</v>
      </c>
      <c r="C504" s="79" t="s">
        <v>28</v>
      </c>
      <c r="D504" s="79" t="s">
        <v>29</v>
      </c>
      <c r="E504" s="24">
        <v>3.56</v>
      </c>
      <c r="F504" s="24">
        <f t="shared" si="54"/>
        <v>4.3432000000000004</v>
      </c>
      <c r="G504" s="188">
        <v>0.18</v>
      </c>
      <c r="H504" s="24">
        <v>2.93</v>
      </c>
      <c r="I504" s="23">
        <f t="shared" si="55"/>
        <v>3.57</v>
      </c>
      <c r="J504" s="24">
        <f t="shared" si="56"/>
        <v>35.160000000000004</v>
      </c>
      <c r="K504" s="24">
        <f t="shared" si="51"/>
        <v>42.839999999999996</v>
      </c>
      <c r="L504" s="97"/>
      <c r="M504" s="24">
        <f t="shared" si="52"/>
        <v>0</v>
      </c>
      <c r="N504" s="24">
        <f t="shared" si="53"/>
        <v>0</v>
      </c>
    </row>
    <row r="505" spans="1:14" ht="27">
      <c r="A505" s="79" t="s">
        <v>1201</v>
      </c>
      <c r="B505" s="79" t="s">
        <v>1202</v>
      </c>
      <c r="C505" s="79" t="s">
        <v>28</v>
      </c>
      <c r="D505" s="79" t="s">
        <v>29</v>
      </c>
      <c r="E505" s="24">
        <v>2.04</v>
      </c>
      <c r="F505" s="24">
        <f t="shared" si="54"/>
        <v>2.4887999999999999</v>
      </c>
      <c r="G505" s="188">
        <v>0.18</v>
      </c>
      <c r="H505" s="24">
        <v>1.68</v>
      </c>
      <c r="I505" s="23">
        <f t="shared" si="55"/>
        <v>2.0499999999999998</v>
      </c>
      <c r="J505" s="24">
        <f t="shared" si="56"/>
        <v>20.16</v>
      </c>
      <c r="K505" s="24">
        <f t="shared" si="51"/>
        <v>24.599999999999998</v>
      </c>
      <c r="L505" s="97"/>
      <c r="M505" s="24">
        <f t="shared" si="52"/>
        <v>0</v>
      </c>
      <c r="N505" s="24">
        <f t="shared" si="53"/>
        <v>0</v>
      </c>
    </row>
    <row r="506" spans="1:14" ht="27">
      <c r="A506" s="79" t="s">
        <v>1203</v>
      </c>
      <c r="B506" s="79" t="s">
        <v>1204</v>
      </c>
      <c r="C506" s="79" t="s">
        <v>28</v>
      </c>
      <c r="D506" s="79" t="s">
        <v>29</v>
      </c>
      <c r="E506" s="24">
        <v>2.62</v>
      </c>
      <c r="F506" s="24">
        <f t="shared" si="54"/>
        <v>3.1964000000000001</v>
      </c>
      <c r="G506" s="188">
        <v>0</v>
      </c>
      <c r="H506" s="24">
        <v>2.16</v>
      </c>
      <c r="I506" s="23">
        <f t="shared" si="55"/>
        <v>2.64</v>
      </c>
      <c r="J506" s="24">
        <f t="shared" si="56"/>
        <v>25.92</v>
      </c>
      <c r="K506" s="24">
        <f t="shared" si="51"/>
        <v>31.68</v>
      </c>
      <c r="L506" s="97"/>
      <c r="M506" s="24">
        <f t="shared" si="52"/>
        <v>0</v>
      </c>
      <c r="N506" s="24">
        <f t="shared" si="53"/>
        <v>0</v>
      </c>
    </row>
    <row r="507" spans="1:14" ht="13.8">
      <c r="A507" s="79" t="s">
        <v>1205</v>
      </c>
      <c r="B507" s="79" t="s">
        <v>1206</v>
      </c>
      <c r="C507" s="79" t="s">
        <v>28</v>
      </c>
      <c r="D507" s="79" t="s">
        <v>29</v>
      </c>
      <c r="E507" s="24">
        <v>7</v>
      </c>
      <c r="F507" s="24">
        <f t="shared" si="54"/>
        <v>8.5399999999999991</v>
      </c>
      <c r="G507" s="188">
        <v>0.18</v>
      </c>
      <c r="H507" s="24">
        <v>5.74</v>
      </c>
      <c r="I507" s="23">
        <f t="shared" si="55"/>
        <v>7</v>
      </c>
      <c r="J507" s="24">
        <f t="shared" si="56"/>
        <v>68.88</v>
      </c>
      <c r="K507" s="24">
        <f t="shared" si="51"/>
        <v>84</v>
      </c>
      <c r="L507" s="97"/>
      <c r="M507" s="24">
        <f t="shared" si="52"/>
        <v>0</v>
      </c>
      <c r="N507" s="24">
        <f t="shared" si="53"/>
        <v>0</v>
      </c>
    </row>
    <row r="508" spans="1:14" ht="13.8">
      <c r="A508" s="79" t="s">
        <v>1207</v>
      </c>
      <c r="B508" s="79" t="s">
        <v>1208</v>
      </c>
      <c r="C508" s="79" t="s">
        <v>28</v>
      </c>
      <c r="D508" s="79" t="s">
        <v>29</v>
      </c>
      <c r="E508" s="24">
        <v>18</v>
      </c>
      <c r="F508" s="24">
        <f t="shared" si="54"/>
        <v>21.96</v>
      </c>
      <c r="G508" s="188">
        <v>0.18</v>
      </c>
      <c r="H508" s="24">
        <v>14.76</v>
      </c>
      <c r="I508" s="23">
        <f t="shared" si="55"/>
        <v>18.010000000000002</v>
      </c>
      <c r="J508" s="24">
        <f t="shared" si="56"/>
        <v>177.12</v>
      </c>
      <c r="K508" s="24">
        <f t="shared" si="51"/>
        <v>216.12</v>
      </c>
      <c r="L508" s="97"/>
      <c r="M508" s="24">
        <f t="shared" si="52"/>
        <v>0</v>
      </c>
      <c r="N508" s="24">
        <f t="shared" si="53"/>
        <v>0</v>
      </c>
    </row>
    <row r="509" spans="1:14" ht="13.8">
      <c r="A509" s="79" t="s">
        <v>1209</v>
      </c>
      <c r="B509" s="79" t="s">
        <v>1210</v>
      </c>
      <c r="C509" s="79" t="s">
        <v>28</v>
      </c>
      <c r="D509" s="79" t="s">
        <v>29</v>
      </c>
      <c r="E509" s="24">
        <v>131</v>
      </c>
      <c r="F509" s="24">
        <f t="shared" si="54"/>
        <v>159.82</v>
      </c>
      <c r="G509" s="188">
        <v>0.18</v>
      </c>
      <c r="H509" s="24">
        <v>107.74</v>
      </c>
      <c r="I509" s="23">
        <f t="shared" si="55"/>
        <v>131.44</v>
      </c>
      <c r="J509" s="24">
        <f t="shared" si="56"/>
        <v>1292.8799999999999</v>
      </c>
      <c r="K509" s="24">
        <f t="shared" si="51"/>
        <v>1577.28</v>
      </c>
      <c r="L509" s="97"/>
      <c r="M509" s="24">
        <f t="shared" si="52"/>
        <v>0</v>
      </c>
      <c r="N509" s="24">
        <f t="shared" si="53"/>
        <v>0</v>
      </c>
    </row>
    <row r="510" spans="1:14" ht="13.8">
      <c r="A510" s="79" t="s">
        <v>1211</v>
      </c>
      <c r="B510" s="79" t="s">
        <v>1212</v>
      </c>
      <c r="C510" s="79" t="s">
        <v>28</v>
      </c>
      <c r="D510" s="79" t="s">
        <v>29</v>
      </c>
      <c r="E510" s="24">
        <v>110</v>
      </c>
      <c r="F510" s="24">
        <f t="shared" si="54"/>
        <v>134.19999999999999</v>
      </c>
      <c r="G510" s="188">
        <v>0.18</v>
      </c>
      <c r="H510" s="24">
        <v>90.2</v>
      </c>
      <c r="I510" s="23">
        <f t="shared" si="55"/>
        <v>110.04</v>
      </c>
      <c r="J510" s="24">
        <f t="shared" si="56"/>
        <v>1082.4000000000001</v>
      </c>
      <c r="K510" s="24">
        <f t="shared" si="51"/>
        <v>1320.48</v>
      </c>
      <c r="L510" s="97"/>
      <c r="M510" s="24">
        <f t="shared" si="52"/>
        <v>0</v>
      </c>
      <c r="N510" s="24">
        <f t="shared" si="53"/>
        <v>0</v>
      </c>
    </row>
    <row r="511" spans="1:14" ht="13.8">
      <c r="A511" s="79" t="s">
        <v>1213</v>
      </c>
      <c r="B511" s="79" t="s">
        <v>1214</v>
      </c>
      <c r="C511" s="79" t="s">
        <v>28</v>
      </c>
      <c r="D511" s="79" t="s">
        <v>29</v>
      </c>
      <c r="E511" s="24">
        <v>14</v>
      </c>
      <c r="F511" s="24">
        <f t="shared" si="54"/>
        <v>17.079999999999998</v>
      </c>
      <c r="G511" s="188">
        <v>0.18</v>
      </c>
      <c r="H511" s="24">
        <v>11.48</v>
      </c>
      <c r="I511" s="23">
        <f t="shared" si="55"/>
        <v>14.01</v>
      </c>
      <c r="J511" s="24">
        <f t="shared" si="56"/>
        <v>137.76</v>
      </c>
      <c r="K511" s="24">
        <f t="shared" si="51"/>
        <v>168.12</v>
      </c>
      <c r="L511" s="97"/>
      <c r="M511" s="24">
        <f t="shared" si="52"/>
        <v>0</v>
      </c>
      <c r="N511" s="24">
        <f t="shared" si="53"/>
        <v>0</v>
      </c>
    </row>
    <row r="512" spans="1:14" ht="13.8">
      <c r="A512" s="79" t="s">
        <v>1215</v>
      </c>
      <c r="B512" s="79" t="s">
        <v>1216</v>
      </c>
      <c r="C512" s="79" t="s">
        <v>28</v>
      </c>
      <c r="D512" s="79" t="s">
        <v>29</v>
      </c>
      <c r="E512" s="24">
        <v>79</v>
      </c>
      <c r="F512" s="24">
        <f t="shared" si="54"/>
        <v>96.38</v>
      </c>
      <c r="G512" s="188">
        <v>0.18</v>
      </c>
      <c r="H512" s="24">
        <v>64.78</v>
      </c>
      <c r="I512" s="23">
        <f t="shared" si="55"/>
        <v>79.03</v>
      </c>
      <c r="J512" s="24">
        <f t="shared" si="56"/>
        <v>777.36</v>
      </c>
      <c r="K512" s="24">
        <f t="shared" si="51"/>
        <v>948.36</v>
      </c>
      <c r="L512" s="97"/>
      <c r="M512" s="24">
        <f t="shared" si="52"/>
        <v>0</v>
      </c>
      <c r="N512" s="24">
        <f t="shared" si="53"/>
        <v>0</v>
      </c>
    </row>
    <row r="513" spans="1:14" ht="27">
      <c r="A513" s="79" t="s">
        <v>1217</v>
      </c>
      <c r="B513" s="79" t="s">
        <v>1218</v>
      </c>
      <c r="C513" s="79" t="s">
        <v>28</v>
      </c>
      <c r="D513" s="79" t="s">
        <v>29</v>
      </c>
      <c r="E513" s="24">
        <v>70</v>
      </c>
      <c r="F513" s="24">
        <f t="shared" si="54"/>
        <v>85.399999999999991</v>
      </c>
      <c r="G513" s="188">
        <v>0.18</v>
      </c>
      <c r="H513" s="24">
        <v>57.4</v>
      </c>
      <c r="I513" s="23">
        <f t="shared" si="55"/>
        <v>70.03</v>
      </c>
      <c r="J513" s="24">
        <f t="shared" si="56"/>
        <v>688.8</v>
      </c>
      <c r="K513" s="24">
        <f t="shared" si="51"/>
        <v>840.36</v>
      </c>
      <c r="L513" s="97"/>
      <c r="M513" s="24">
        <f t="shared" si="52"/>
        <v>0</v>
      </c>
      <c r="N513" s="24">
        <f t="shared" si="53"/>
        <v>0</v>
      </c>
    </row>
    <row r="514" spans="1:14" ht="27">
      <c r="A514" s="79" t="s">
        <v>1219</v>
      </c>
      <c r="B514" s="79" t="s">
        <v>1220</v>
      </c>
      <c r="C514" s="79" t="s">
        <v>28</v>
      </c>
      <c r="D514" s="79" t="s">
        <v>29</v>
      </c>
      <c r="E514" s="24">
        <v>265</v>
      </c>
      <c r="F514" s="24">
        <f t="shared" si="54"/>
        <v>323.3</v>
      </c>
      <c r="G514" s="188">
        <v>0.18</v>
      </c>
      <c r="H514" s="24">
        <v>217.89</v>
      </c>
      <c r="I514" s="23">
        <f t="shared" si="55"/>
        <v>265.83</v>
      </c>
      <c r="J514" s="24">
        <f t="shared" si="56"/>
        <v>2614.6799999999998</v>
      </c>
      <c r="K514" s="24">
        <f t="shared" si="51"/>
        <v>3189.96</v>
      </c>
      <c r="L514" s="97"/>
      <c r="M514" s="24">
        <f t="shared" si="52"/>
        <v>0</v>
      </c>
      <c r="N514" s="24">
        <f t="shared" si="53"/>
        <v>0</v>
      </c>
    </row>
    <row r="515" spans="1:14" ht="13.8">
      <c r="A515" s="79" t="s">
        <v>1221</v>
      </c>
      <c r="B515" s="79" t="s">
        <v>1222</v>
      </c>
      <c r="C515" s="79" t="s">
        <v>28</v>
      </c>
      <c r="D515" s="79" t="s">
        <v>29</v>
      </c>
      <c r="E515" s="24">
        <v>11</v>
      </c>
      <c r="F515" s="24">
        <f t="shared" si="54"/>
        <v>13.42</v>
      </c>
      <c r="G515" s="188">
        <v>0.18</v>
      </c>
      <c r="H515" s="24">
        <v>9.02</v>
      </c>
      <c r="I515" s="23">
        <f t="shared" si="55"/>
        <v>11</v>
      </c>
      <c r="J515" s="24">
        <f t="shared" si="56"/>
        <v>108.24</v>
      </c>
      <c r="K515" s="24">
        <f t="shared" si="51"/>
        <v>132</v>
      </c>
      <c r="L515" s="97"/>
      <c r="M515" s="24">
        <f t="shared" si="52"/>
        <v>0</v>
      </c>
      <c r="N515" s="24">
        <f t="shared" si="53"/>
        <v>0</v>
      </c>
    </row>
    <row r="516" spans="1:14" ht="13.8">
      <c r="A516" s="79" t="s">
        <v>1223</v>
      </c>
      <c r="B516" s="79" t="s">
        <v>1224</v>
      </c>
      <c r="C516" s="79" t="s">
        <v>28</v>
      </c>
      <c r="D516" s="79" t="s">
        <v>29</v>
      </c>
      <c r="E516" s="24">
        <v>14</v>
      </c>
      <c r="F516" s="24">
        <f t="shared" si="54"/>
        <v>17.079999999999998</v>
      </c>
      <c r="G516" s="188">
        <v>0.18</v>
      </c>
      <c r="H516" s="24">
        <v>11.48</v>
      </c>
      <c r="I516" s="23">
        <f t="shared" si="55"/>
        <v>14.01</v>
      </c>
      <c r="J516" s="24">
        <f t="shared" si="56"/>
        <v>137.76</v>
      </c>
      <c r="K516" s="24">
        <f t="shared" si="51"/>
        <v>168.12</v>
      </c>
      <c r="L516" s="97"/>
      <c r="M516" s="24">
        <f t="shared" si="52"/>
        <v>0</v>
      </c>
      <c r="N516" s="24">
        <f t="shared" si="53"/>
        <v>0</v>
      </c>
    </row>
    <row r="517" spans="1:14" ht="13.8">
      <c r="A517" s="79" t="s">
        <v>1225</v>
      </c>
      <c r="B517" s="79" t="s">
        <v>1226</v>
      </c>
      <c r="C517" s="79" t="s">
        <v>28</v>
      </c>
      <c r="D517" s="79" t="s">
        <v>29</v>
      </c>
      <c r="E517" s="24">
        <v>4.3499999999999996</v>
      </c>
      <c r="F517" s="24">
        <f t="shared" si="54"/>
        <v>5.3069999999999995</v>
      </c>
      <c r="G517" s="188">
        <v>0.18</v>
      </c>
      <c r="H517" s="24">
        <v>3.58</v>
      </c>
      <c r="I517" s="23">
        <f t="shared" si="55"/>
        <v>4.37</v>
      </c>
      <c r="J517" s="24">
        <f t="shared" si="56"/>
        <v>42.96</v>
      </c>
      <c r="K517" s="24">
        <f t="shared" si="51"/>
        <v>52.44</v>
      </c>
      <c r="L517" s="97"/>
      <c r="M517" s="24">
        <f t="shared" si="52"/>
        <v>0</v>
      </c>
      <c r="N517" s="24">
        <f t="shared" si="53"/>
        <v>0</v>
      </c>
    </row>
    <row r="518" spans="1:14" ht="13.8">
      <c r="A518" s="79" t="s">
        <v>1227</v>
      </c>
      <c r="B518" s="79" t="s">
        <v>1228</v>
      </c>
      <c r="C518" s="79" t="s">
        <v>28</v>
      </c>
      <c r="D518" s="79" t="s">
        <v>29</v>
      </c>
      <c r="E518" s="24">
        <v>6</v>
      </c>
      <c r="F518" s="24">
        <f t="shared" si="54"/>
        <v>7.32</v>
      </c>
      <c r="G518" s="188">
        <v>0.18</v>
      </c>
      <c r="H518" s="24">
        <v>4.92</v>
      </c>
      <c r="I518" s="23">
        <f t="shared" si="55"/>
        <v>6</v>
      </c>
      <c r="J518" s="24">
        <f t="shared" si="56"/>
        <v>59.04</v>
      </c>
      <c r="K518" s="24">
        <f t="shared" si="51"/>
        <v>72</v>
      </c>
      <c r="L518" s="97"/>
      <c r="M518" s="24">
        <f t="shared" si="52"/>
        <v>0</v>
      </c>
      <c r="N518" s="24">
        <f t="shared" si="53"/>
        <v>0</v>
      </c>
    </row>
    <row r="519" spans="1:14" ht="13.8">
      <c r="A519" s="79" t="s">
        <v>1229</v>
      </c>
      <c r="B519" s="79" t="s">
        <v>1230</v>
      </c>
      <c r="C519" s="79" t="s">
        <v>28</v>
      </c>
      <c r="D519" s="79" t="s">
        <v>29</v>
      </c>
      <c r="E519" s="24">
        <v>0.62</v>
      </c>
      <c r="F519" s="24">
        <f t="shared" si="54"/>
        <v>0.75639999999999996</v>
      </c>
      <c r="G519" s="188">
        <v>0.18</v>
      </c>
      <c r="H519" s="24">
        <v>0.51</v>
      </c>
      <c r="I519" s="23">
        <f t="shared" si="55"/>
        <v>0.62</v>
      </c>
      <c r="J519" s="24">
        <f t="shared" si="56"/>
        <v>6.12</v>
      </c>
      <c r="K519" s="24">
        <f t="shared" si="51"/>
        <v>7.4399999999999995</v>
      </c>
      <c r="L519" s="97"/>
      <c r="M519" s="24">
        <f t="shared" si="52"/>
        <v>0</v>
      </c>
      <c r="N519" s="24">
        <f t="shared" si="53"/>
        <v>0</v>
      </c>
    </row>
    <row r="520" spans="1:14" ht="13.8">
      <c r="A520" s="79" t="s">
        <v>1231</v>
      </c>
      <c r="B520" s="79" t="s">
        <v>1232</v>
      </c>
      <c r="C520" s="79" t="s">
        <v>28</v>
      </c>
      <c r="D520" s="79" t="s">
        <v>29</v>
      </c>
      <c r="E520" s="24">
        <v>0.8</v>
      </c>
      <c r="F520" s="24">
        <f t="shared" si="54"/>
        <v>0.97599999999999998</v>
      </c>
      <c r="G520" s="188">
        <v>0.18</v>
      </c>
      <c r="H520" s="24">
        <v>0.66</v>
      </c>
      <c r="I520" s="23">
        <f t="shared" si="55"/>
        <v>0.81</v>
      </c>
      <c r="J520" s="24">
        <f t="shared" si="56"/>
        <v>7.92</v>
      </c>
      <c r="K520" s="24">
        <f t="shared" si="51"/>
        <v>9.7200000000000006</v>
      </c>
      <c r="L520" s="97"/>
      <c r="M520" s="24">
        <f t="shared" si="52"/>
        <v>0</v>
      </c>
      <c r="N520" s="24">
        <f t="shared" si="53"/>
        <v>0</v>
      </c>
    </row>
    <row r="521" spans="1:14" ht="13.8">
      <c r="A521" s="79" t="s">
        <v>1233</v>
      </c>
      <c r="B521" s="79" t="s">
        <v>1234</v>
      </c>
      <c r="C521" s="79" t="s">
        <v>28</v>
      </c>
      <c r="D521" s="79" t="s">
        <v>29</v>
      </c>
      <c r="E521" s="24">
        <v>0.79</v>
      </c>
      <c r="F521" s="24">
        <f t="shared" si="54"/>
        <v>0.96379999999999999</v>
      </c>
      <c r="G521" s="188">
        <v>0.18</v>
      </c>
      <c r="H521" s="24">
        <v>0.65</v>
      </c>
      <c r="I521" s="23">
        <f t="shared" si="55"/>
        <v>0.79</v>
      </c>
      <c r="J521" s="24">
        <f t="shared" si="56"/>
        <v>7.8000000000000007</v>
      </c>
      <c r="K521" s="24">
        <f t="shared" si="51"/>
        <v>9.48</v>
      </c>
      <c r="L521" s="97"/>
      <c r="M521" s="24">
        <f t="shared" si="52"/>
        <v>0</v>
      </c>
      <c r="N521" s="24">
        <f t="shared" si="53"/>
        <v>0</v>
      </c>
    </row>
    <row r="522" spans="1:14" ht="13.8">
      <c r="A522" s="79" t="s">
        <v>1235</v>
      </c>
      <c r="B522" s="79" t="s">
        <v>1236</v>
      </c>
      <c r="C522" s="79" t="s">
        <v>28</v>
      </c>
      <c r="D522" s="79" t="s">
        <v>29</v>
      </c>
      <c r="E522" s="24">
        <v>1.02</v>
      </c>
      <c r="F522" s="24">
        <f t="shared" si="54"/>
        <v>1.2444</v>
      </c>
      <c r="G522" s="188">
        <v>0.18</v>
      </c>
      <c r="H522" s="24">
        <v>0.84</v>
      </c>
      <c r="I522" s="23">
        <f t="shared" si="55"/>
        <v>1.02</v>
      </c>
      <c r="J522" s="24">
        <f t="shared" si="56"/>
        <v>10.08</v>
      </c>
      <c r="K522" s="24">
        <f t="shared" si="51"/>
        <v>12.24</v>
      </c>
      <c r="L522" s="97"/>
      <c r="M522" s="24">
        <f t="shared" si="52"/>
        <v>0</v>
      </c>
      <c r="N522" s="24">
        <f t="shared" si="53"/>
        <v>0</v>
      </c>
    </row>
    <row r="523" spans="1:14" ht="13.8">
      <c r="A523" s="79" t="s">
        <v>1237</v>
      </c>
      <c r="B523" s="79" t="s">
        <v>1238</v>
      </c>
      <c r="C523" s="79" t="s">
        <v>28</v>
      </c>
      <c r="D523" s="79" t="s">
        <v>29</v>
      </c>
      <c r="E523" s="24">
        <v>351</v>
      </c>
      <c r="F523" s="24">
        <f t="shared" si="54"/>
        <v>428.21999999999997</v>
      </c>
      <c r="G523" s="188">
        <v>0.18</v>
      </c>
      <c r="H523" s="24">
        <v>288.85000000000002</v>
      </c>
      <c r="I523" s="23">
        <f t="shared" si="55"/>
        <v>352.4</v>
      </c>
      <c r="J523" s="24">
        <f t="shared" si="56"/>
        <v>3466.2000000000003</v>
      </c>
      <c r="K523" s="24">
        <f t="shared" si="51"/>
        <v>4228.7999999999993</v>
      </c>
      <c r="L523" s="97"/>
      <c r="M523" s="24">
        <f t="shared" si="52"/>
        <v>0</v>
      </c>
      <c r="N523" s="24">
        <f t="shared" si="53"/>
        <v>0</v>
      </c>
    </row>
    <row r="524" spans="1:14" ht="13.8">
      <c r="A524" s="79" t="s">
        <v>1239</v>
      </c>
      <c r="B524" s="79" t="s">
        <v>1240</v>
      </c>
      <c r="C524" s="79" t="s">
        <v>28</v>
      </c>
      <c r="D524" s="79" t="s">
        <v>29</v>
      </c>
      <c r="E524" s="24">
        <v>255</v>
      </c>
      <c r="F524" s="24">
        <f t="shared" si="54"/>
        <v>311.09999999999997</v>
      </c>
      <c r="G524" s="188">
        <v>0.18</v>
      </c>
      <c r="H524" s="24">
        <v>209.74</v>
      </c>
      <c r="I524" s="23">
        <f t="shared" si="55"/>
        <v>255.88</v>
      </c>
      <c r="J524" s="24">
        <f t="shared" si="56"/>
        <v>2516.88</v>
      </c>
      <c r="K524" s="24">
        <f t="shared" si="51"/>
        <v>3070.56</v>
      </c>
      <c r="L524" s="97"/>
      <c r="M524" s="24">
        <f t="shared" si="52"/>
        <v>0</v>
      </c>
      <c r="N524" s="24">
        <f t="shared" si="53"/>
        <v>0</v>
      </c>
    </row>
    <row r="525" spans="1:14" ht="27">
      <c r="A525" s="79" t="s">
        <v>1241</v>
      </c>
      <c r="B525" s="79" t="s">
        <v>1242</v>
      </c>
      <c r="C525" s="79" t="s">
        <v>28</v>
      </c>
      <c r="D525" s="79" t="s">
        <v>29</v>
      </c>
      <c r="E525" s="24">
        <v>2.08</v>
      </c>
      <c r="F525" s="24">
        <f t="shared" si="54"/>
        <v>2.5375999999999999</v>
      </c>
      <c r="G525" s="188">
        <v>0.18</v>
      </c>
      <c r="H525" s="24">
        <v>1.71</v>
      </c>
      <c r="I525" s="23">
        <f t="shared" si="55"/>
        <v>2.09</v>
      </c>
      <c r="J525" s="24">
        <f t="shared" si="56"/>
        <v>20.52</v>
      </c>
      <c r="K525" s="24">
        <f t="shared" si="51"/>
        <v>25.08</v>
      </c>
      <c r="L525" s="97"/>
      <c r="M525" s="24">
        <f t="shared" si="52"/>
        <v>0</v>
      </c>
      <c r="N525" s="24">
        <f t="shared" si="53"/>
        <v>0</v>
      </c>
    </row>
    <row r="526" spans="1:14" ht="27">
      <c r="A526" s="79" t="s">
        <v>1243</v>
      </c>
      <c r="B526" s="79" t="s">
        <v>1244</v>
      </c>
      <c r="C526" s="79" t="s">
        <v>28</v>
      </c>
      <c r="D526" s="79" t="s">
        <v>29</v>
      </c>
      <c r="E526" s="24">
        <v>2.7</v>
      </c>
      <c r="F526" s="24">
        <f t="shared" si="54"/>
        <v>3.294</v>
      </c>
      <c r="G526" s="188">
        <v>0.18</v>
      </c>
      <c r="H526" s="24">
        <v>2.2200000000000002</v>
      </c>
      <c r="I526" s="23">
        <f t="shared" si="55"/>
        <v>2.71</v>
      </c>
      <c r="J526" s="24">
        <f t="shared" si="56"/>
        <v>26.64</v>
      </c>
      <c r="K526" s="24">
        <f t="shared" si="51"/>
        <v>32.519999999999996</v>
      </c>
      <c r="L526" s="97"/>
      <c r="M526" s="24">
        <f t="shared" si="52"/>
        <v>0</v>
      </c>
      <c r="N526" s="24">
        <f t="shared" si="53"/>
        <v>0</v>
      </c>
    </row>
    <row r="527" spans="1:14" ht="27">
      <c r="A527" s="79" t="s">
        <v>1245</v>
      </c>
      <c r="B527" s="79" t="s">
        <v>1246</v>
      </c>
      <c r="C527" s="79" t="s">
        <v>28</v>
      </c>
      <c r="D527" s="79" t="s">
        <v>29</v>
      </c>
      <c r="E527" s="24">
        <v>2.08</v>
      </c>
      <c r="F527" s="24">
        <f t="shared" si="54"/>
        <v>2.5375999999999999</v>
      </c>
      <c r="G527" s="188">
        <v>0.18</v>
      </c>
      <c r="H527" s="24">
        <v>1.71</v>
      </c>
      <c r="I527" s="23">
        <f t="shared" si="55"/>
        <v>2.09</v>
      </c>
      <c r="J527" s="24">
        <f t="shared" si="56"/>
        <v>20.52</v>
      </c>
      <c r="K527" s="24">
        <f t="shared" si="51"/>
        <v>25.08</v>
      </c>
      <c r="L527" s="97"/>
      <c r="M527" s="24">
        <f t="shared" si="52"/>
        <v>0</v>
      </c>
      <c r="N527" s="24">
        <f t="shared" si="53"/>
        <v>0</v>
      </c>
    </row>
    <row r="528" spans="1:14" ht="27">
      <c r="A528" s="79" t="s">
        <v>1247</v>
      </c>
      <c r="B528" s="79" t="s">
        <v>1248</v>
      </c>
      <c r="C528" s="79" t="s">
        <v>28</v>
      </c>
      <c r="D528" s="79" t="s">
        <v>29</v>
      </c>
      <c r="E528" s="24">
        <v>2.7</v>
      </c>
      <c r="F528" s="24">
        <f t="shared" si="54"/>
        <v>3.294</v>
      </c>
      <c r="G528" s="188">
        <v>0.18</v>
      </c>
      <c r="H528" s="24">
        <v>2.2200000000000002</v>
      </c>
      <c r="I528" s="23">
        <f t="shared" si="55"/>
        <v>2.71</v>
      </c>
      <c r="J528" s="24">
        <f t="shared" si="56"/>
        <v>26.64</v>
      </c>
      <c r="K528" s="24">
        <f t="shared" si="51"/>
        <v>32.519999999999996</v>
      </c>
      <c r="L528" s="97"/>
      <c r="M528" s="24">
        <f t="shared" si="52"/>
        <v>0</v>
      </c>
      <c r="N528" s="24">
        <f t="shared" si="53"/>
        <v>0</v>
      </c>
    </row>
    <row r="529" spans="1:14" ht="13.8">
      <c r="A529" s="79" t="s">
        <v>1249</v>
      </c>
      <c r="B529" s="79" t="s">
        <v>1250</v>
      </c>
      <c r="C529" s="79" t="s">
        <v>28</v>
      </c>
      <c r="D529" s="79" t="s">
        <v>29</v>
      </c>
      <c r="E529" s="24">
        <v>3.56</v>
      </c>
      <c r="F529" s="24">
        <f t="shared" si="54"/>
        <v>4.3432000000000004</v>
      </c>
      <c r="G529" s="188">
        <v>0.18</v>
      </c>
      <c r="H529" s="24">
        <v>2.93</v>
      </c>
      <c r="I529" s="23">
        <f t="shared" si="55"/>
        <v>3.57</v>
      </c>
      <c r="J529" s="24">
        <f t="shared" si="56"/>
        <v>35.160000000000004</v>
      </c>
      <c r="K529" s="24">
        <f t="shared" si="51"/>
        <v>42.839999999999996</v>
      </c>
      <c r="L529" s="97"/>
      <c r="M529" s="24">
        <f t="shared" si="52"/>
        <v>0</v>
      </c>
      <c r="N529" s="24">
        <f t="shared" si="53"/>
        <v>0</v>
      </c>
    </row>
    <row r="530" spans="1:14" ht="13.8">
      <c r="A530" s="79" t="s">
        <v>1251</v>
      </c>
      <c r="B530" s="79" t="s">
        <v>1252</v>
      </c>
      <c r="C530" s="79" t="s">
        <v>28</v>
      </c>
      <c r="D530" s="79" t="s">
        <v>29</v>
      </c>
      <c r="E530" s="24">
        <v>2.54</v>
      </c>
      <c r="F530" s="24">
        <f t="shared" si="54"/>
        <v>3.0987999999999998</v>
      </c>
      <c r="G530" s="188">
        <v>0.18</v>
      </c>
      <c r="H530" s="24">
        <v>2.09</v>
      </c>
      <c r="I530" s="23">
        <f t="shared" si="55"/>
        <v>2.5499999999999998</v>
      </c>
      <c r="J530" s="24">
        <f t="shared" si="56"/>
        <v>25.08</v>
      </c>
      <c r="K530" s="24">
        <f t="shared" si="51"/>
        <v>30.599999999999998</v>
      </c>
      <c r="L530" s="97"/>
      <c r="M530" s="24">
        <f t="shared" si="52"/>
        <v>0</v>
      </c>
      <c r="N530" s="24">
        <f t="shared" si="53"/>
        <v>0</v>
      </c>
    </row>
    <row r="531" spans="1:14" ht="13.8">
      <c r="A531" s="79" t="s">
        <v>1253</v>
      </c>
      <c r="B531" s="79" t="s">
        <v>1254</v>
      </c>
      <c r="C531" s="79" t="s">
        <v>28</v>
      </c>
      <c r="D531" s="79" t="s">
        <v>29</v>
      </c>
      <c r="E531" s="24">
        <v>2.54</v>
      </c>
      <c r="F531" s="24">
        <f t="shared" si="54"/>
        <v>3.0987999999999998</v>
      </c>
      <c r="G531" s="188">
        <v>0.18</v>
      </c>
      <c r="H531" s="24">
        <v>2.09</v>
      </c>
      <c r="I531" s="23">
        <f t="shared" si="55"/>
        <v>2.5499999999999998</v>
      </c>
      <c r="J531" s="24">
        <f t="shared" si="56"/>
        <v>25.08</v>
      </c>
      <c r="K531" s="24">
        <f t="shared" si="51"/>
        <v>30.599999999999998</v>
      </c>
      <c r="L531" s="97"/>
      <c r="M531" s="24">
        <f t="shared" si="52"/>
        <v>0</v>
      </c>
      <c r="N531" s="24">
        <f t="shared" si="53"/>
        <v>0</v>
      </c>
    </row>
    <row r="532" spans="1:14" ht="27">
      <c r="A532" s="79" t="s">
        <v>1255</v>
      </c>
      <c r="B532" s="79" t="s">
        <v>1256</v>
      </c>
      <c r="C532" s="79" t="s">
        <v>28</v>
      </c>
      <c r="D532" s="79" t="s">
        <v>29</v>
      </c>
      <c r="E532" s="24">
        <v>7</v>
      </c>
      <c r="F532" s="24">
        <f t="shared" si="54"/>
        <v>8.5399999999999991</v>
      </c>
      <c r="G532" s="188">
        <v>0.18</v>
      </c>
      <c r="H532" s="24">
        <v>5.74</v>
      </c>
      <c r="I532" s="23">
        <f t="shared" si="55"/>
        <v>7</v>
      </c>
      <c r="J532" s="24">
        <f t="shared" si="56"/>
        <v>68.88</v>
      </c>
      <c r="K532" s="24">
        <f t="shared" si="51"/>
        <v>84</v>
      </c>
      <c r="L532" s="97"/>
      <c r="M532" s="24">
        <f t="shared" si="52"/>
        <v>0</v>
      </c>
      <c r="N532" s="24">
        <f t="shared" si="53"/>
        <v>0</v>
      </c>
    </row>
    <row r="533" spans="1:14" ht="27">
      <c r="A533" s="79" t="s">
        <v>1257</v>
      </c>
      <c r="B533" s="79" t="s">
        <v>1258</v>
      </c>
      <c r="C533" s="79" t="s">
        <v>28</v>
      </c>
      <c r="D533" s="79" t="s">
        <v>29</v>
      </c>
      <c r="E533" s="24">
        <v>8</v>
      </c>
      <c r="F533" s="24">
        <f t="shared" si="54"/>
        <v>9.76</v>
      </c>
      <c r="G533" s="188">
        <v>0.18</v>
      </c>
      <c r="H533" s="24">
        <v>6.56</v>
      </c>
      <c r="I533" s="23">
        <f t="shared" si="55"/>
        <v>8</v>
      </c>
      <c r="J533" s="24">
        <f t="shared" si="56"/>
        <v>78.72</v>
      </c>
      <c r="K533" s="24">
        <f t="shared" si="51"/>
        <v>96</v>
      </c>
      <c r="L533" s="97"/>
      <c r="M533" s="24">
        <f t="shared" si="52"/>
        <v>0</v>
      </c>
      <c r="N533" s="24">
        <f t="shared" si="53"/>
        <v>0</v>
      </c>
    </row>
    <row r="534" spans="1:14" ht="13.8">
      <c r="A534" s="79" t="s">
        <v>1259</v>
      </c>
      <c r="B534" s="79" t="s">
        <v>1260</v>
      </c>
      <c r="C534" s="79" t="s">
        <v>28</v>
      </c>
      <c r="D534" s="79" t="s">
        <v>29</v>
      </c>
      <c r="E534" s="24">
        <v>3.56</v>
      </c>
      <c r="F534" s="24">
        <f t="shared" si="54"/>
        <v>4.3432000000000004</v>
      </c>
      <c r="G534" s="188">
        <v>0.18</v>
      </c>
      <c r="H534" s="24">
        <v>2.93</v>
      </c>
      <c r="I534" s="23">
        <f t="shared" si="55"/>
        <v>3.57</v>
      </c>
      <c r="J534" s="24">
        <f t="shared" si="56"/>
        <v>35.160000000000004</v>
      </c>
      <c r="K534" s="24">
        <f t="shared" si="51"/>
        <v>42.839999999999996</v>
      </c>
      <c r="L534" s="97"/>
      <c r="M534" s="24">
        <f t="shared" si="52"/>
        <v>0</v>
      </c>
      <c r="N534" s="24">
        <f t="shared" si="53"/>
        <v>0</v>
      </c>
    </row>
    <row r="535" spans="1:14" ht="13.8">
      <c r="A535" s="79" t="s">
        <v>1261</v>
      </c>
      <c r="B535" s="79" t="s">
        <v>1262</v>
      </c>
      <c r="C535" s="79" t="s">
        <v>28</v>
      </c>
      <c r="D535" s="79" t="s">
        <v>29</v>
      </c>
      <c r="E535" s="24">
        <v>3.56</v>
      </c>
      <c r="F535" s="24">
        <f t="shared" si="54"/>
        <v>4.3432000000000004</v>
      </c>
      <c r="G535" s="188">
        <v>0.18</v>
      </c>
      <c r="H535" s="24">
        <v>2.93</v>
      </c>
      <c r="I535" s="23">
        <f t="shared" si="55"/>
        <v>3.57</v>
      </c>
      <c r="J535" s="24">
        <f t="shared" si="56"/>
        <v>35.160000000000004</v>
      </c>
      <c r="K535" s="24">
        <f t="shared" si="51"/>
        <v>42.839999999999996</v>
      </c>
      <c r="L535" s="97"/>
      <c r="M535" s="24">
        <f t="shared" si="52"/>
        <v>0</v>
      </c>
      <c r="N535" s="24">
        <f t="shared" si="53"/>
        <v>0</v>
      </c>
    </row>
    <row r="536" spans="1:14" ht="13.8">
      <c r="A536" s="79" t="s">
        <v>1263</v>
      </c>
      <c r="B536" s="79" t="s">
        <v>1264</v>
      </c>
      <c r="C536" s="79" t="s">
        <v>28</v>
      </c>
      <c r="D536" s="79" t="s">
        <v>29</v>
      </c>
      <c r="E536" s="24">
        <v>7</v>
      </c>
      <c r="F536" s="24">
        <f t="shared" si="54"/>
        <v>8.5399999999999991</v>
      </c>
      <c r="G536" s="188">
        <v>0.18</v>
      </c>
      <c r="H536" s="24">
        <v>5.74</v>
      </c>
      <c r="I536" s="23">
        <f t="shared" si="55"/>
        <v>7</v>
      </c>
      <c r="J536" s="24">
        <f t="shared" si="56"/>
        <v>68.88</v>
      </c>
      <c r="K536" s="24">
        <f t="shared" si="51"/>
        <v>84</v>
      </c>
      <c r="L536" s="97"/>
      <c r="M536" s="24">
        <f t="shared" si="52"/>
        <v>0</v>
      </c>
      <c r="N536" s="24">
        <f t="shared" si="53"/>
        <v>0</v>
      </c>
    </row>
    <row r="537" spans="1:14" ht="13.8">
      <c r="A537" s="79" t="s">
        <v>1265</v>
      </c>
      <c r="B537" s="79" t="s">
        <v>1266</v>
      </c>
      <c r="C537" s="79" t="s">
        <v>28</v>
      </c>
      <c r="D537" s="79" t="s">
        <v>29</v>
      </c>
      <c r="E537" s="24">
        <v>12</v>
      </c>
      <c r="F537" s="24">
        <f t="shared" si="54"/>
        <v>14.64</v>
      </c>
      <c r="G537" s="188">
        <v>0.18</v>
      </c>
      <c r="H537" s="24">
        <v>9.84</v>
      </c>
      <c r="I537" s="23">
        <f t="shared" si="55"/>
        <v>12</v>
      </c>
      <c r="J537" s="24">
        <f t="shared" si="56"/>
        <v>118.08</v>
      </c>
      <c r="K537" s="24">
        <f t="shared" si="51"/>
        <v>144</v>
      </c>
      <c r="L537" s="97"/>
      <c r="M537" s="24">
        <f t="shared" si="52"/>
        <v>0</v>
      </c>
      <c r="N537" s="24">
        <f t="shared" si="53"/>
        <v>0</v>
      </c>
    </row>
    <row r="538" spans="1:14" ht="27">
      <c r="A538" s="79" t="s">
        <v>1267</v>
      </c>
      <c r="B538" s="79" t="s">
        <v>1268</v>
      </c>
      <c r="C538" s="79" t="s">
        <v>28</v>
      </c>
      <c r="D538" s="79" t="s">
        <v>29</v>
      </c>
      <c r="E538" s="24">
        <v>0.79</v>
      </c>
      <c r="F538" s="24">
        <f t="shared" si="54"/>
        <v>0.96379999999999999</v>
      </c>
      <c r="G538" s="188">
        <v>0.18</v>
      </c>
      <c r="H538" s="24">
        <v>0.65</v>
      </c>
      <c r="I538" s="23">
        <f t="shared" si="55"/>
        <v>0.79</v>
      </c>
      <c r="J538" s="24">
        <f t="shared" si="56"/>
        <v>7.8000000000000007</v>
      </c>
      <c r="K538" s="24">
        <f t="shared" si="51"/>
        <v>9.48</v>
      </c>
      <c r="L538" s="97"/>
      <c r="M538" s="24">
        <f t="shared" si="52"/>
        <v>0</v>
      </c>
      <c r="N538" s="24">
        <f t="shared" si="53"/>
        <v>0</v>
      </c>
    </row>
    <row r="539" spans="1:14" ht="27">
      <c r="A539" s="79" t="s">
        <v>1269</v>
      </c>
      <c r="B539" s="79" t="s">
        <v>1270</v>
      </c>
      <c r="C539" s="79" t="s">
        <v>28</v>
      </c>
      <c r="D539" s="79" t="s">
        <v>29</v>
      </c>
      <c r="E539" s="24">
        <v>1.03</v>
      </c>
      <c r="F539" s="24">
        <f t="shared" si="54"/>
        <v>1.2565999999999999</v>
      </c>
      <c r="G539" s="188">
        <v>0.18</v>
      </c>
      <c r="H539" s="24">
        <v>0.84</v>
      </c>
      <c r="I539" s="23">
        <f t="shared" si="55"/>
        <v>1.02</v>
      </c>
      <c r="J539" s="24">
        <f t="shared" si="56"/>
        <v>10.08</v>
      </c>
      <c r="K539" s="24">
        <f t="shared" si="51"/>
        <v>12.24</v>
      </c>
      <c r="L539" s="97"/>
      <c r="M539" s="24">
        <f t="shared" si="52"/>
        <v>0</v>
      </c>
      <c r="N539" s="24">
        <f t="shared" si="53"/>
        <v>0</v>
      </c>
    </row>
    <row r="540" spans="1:14" ht="13.8">
      <c r="A540" s="79" t="s">
        <v>1271</v>
      </c>
      <c r="B540" s="79" t="s">
        <v>1272</v>
      </c>
      <c r="C540" s="79" t="s">
        <v>28</v>
      </c>
      <c r="D540" s="79" t="s">
        <v>29</v>
      </c>
      <c r="E540" s="24">
        <v>36</v>
      </c>
      <c r="F540" s="24">
        <f t="shared" si="54"/>
        <v>43.92</v>
      </c>
      <c r="G540" s="188">
        <v>0.18</v>
      </c>
      <c r="H540" s="24">
        <v>29.52</v>
      </c>
      <c r="I540" s="23">
        <f t="shared" si="55"/>
        <v>36.01</v>
      </c>
      <c r="J540" s="24">
        <f t="shared" si="56"/>
        <v>354.24</v>
      </c>
      <c r="K540" s="24">
        <f t="shared" si="51"/>
        <v>432.12</v>
      </c>
      <c r="L540" s="97"/>
      <c r="M540" s="24">
        <f t="shared" si="52"/>
        <v>0</v>
      </c>
      <c r="N540" s="24">
        <f t="shared" si="53"/>
        <v>0</v>
      </c>
    </row>
    <row r="541" spans="1:14" ht="13.8">
      <c r="A541" s="79" t="s">
        <v>1273</v>
      </c>
      <c r="B541" s="79" t="s">
        <v>1274</v>
      </c>
      <c r="C541" s="79" t="s">
        <v>28</v>
      </c>
      <c r="D541" s="79" t="s">
        <v>29</v>
      </c>
      <c r="E541" s="24">
        <v>71</v>
      </c>
      <c r="F541" s="24">
        <f t="shared" si="54"/>
        <v>86.62</v>
      </c>
      <c r="G541" s="188">
        <v>0.18</v>
      </c>
      <c r="H541" s="24">
        <v>58.22</v>
      </c>
      <c r="I541" s="23">
        <f t="shared" si="55"/>
        <v>71.03</v>
      </c>
      <c r="J541" s="24">
        <f t="shared" si="56"/>
        <v>698.64</v>
      </c>
      <c r="K541" s="24">
        <f t="shared" si="51"/>
        <v>852.36</v>
      </c>
      <c r="L541" s="97"/>
      <c r="M541" s="24">
        <f t="shared" si="52"/>
        <v>0</v>
      </c>
      <c r="N541" s="24">
        <f t="shared" si="53"/>
        <v>0</v>
      </c>
    </row>
    <row r="542" spans="1:14" ht="27">
      <c r="A542" s="79" t="s">
        <v>1275</v>
      </c>
      <c r="B542" s="79" t="s">
        <v>1276</v>
      </c>
      <c r="C542" s="79" t="s">
        <v>28</v>
      </c>
      <c r="D542" s="79" t="s">
        <v>29</v>
      </c>
      <c r="E542" s="24">
        <v>89</v>
      </c>
      <c r="F542" s="24">
        <f t="shared" si="54"/>
        <v>108.58</v>
      </c>
      <c r="G542" s="188">
        <v>0.18</v>
      </c>
      <c r="H542" s="24">
        <v>73.05</v>
      </c>
      <c r="I542" s="23">
        <f t="shared" si="55"/>
        <v>89.12</v>
      </c>
      <c r="J542" s="24">
        <f t="shared" si="56"/>
        <v>876.59999999999991</v>
      </c>
      <c r="K542" s="24">
        <f t="shared" si="51"/>
        <v>1069.44</v>
      </c>
      <c r="L542" s="97"/>
      <c r="M542" s="24">
        <f t="shared" si="52"/>
        <v>0</v>
      </c>
      <c r="N542" s="24">
        <f t="shared" si="53"/>
        <v>0</v>
      </c>
    </row>
    <row r="543" spans="1:14" ht="27">
      <c r="A543" s="79" t="s">
        <v>1277</v>
      </c>
      <c r="B543" s="79" t="s">
        <v>1278</v>
      </c>
      <c r="C543" s="79" t="s">
        <v>28</v>
      </c>
      <c r="D543" s="79" t="s">
        <v>29</v>
      </c>
      <c r="E543" s="24">
        <v>388</v>
      </c>
      <c r="F543" s="24">
        <f t="shared" si="54"/>
        <v>473.36</v>
      </c>
      <c r="G543" s="188">
        <v>0.18</v>
      </c>
      <c r="H543" s="24">
        <v>318.62</v>
      </c>
      <c r="I543" s="23">
        <f t="shared" ref="I543:I581" si="57">ROUND(H543*1.22,2)</f>
        <v>388.72</v>
      </c>
      <c r="J543" s="24">
        <f t="shared" si="56"/>
        <v>3823.44</v>
      </c>
      <c r="K543" s="24">
        <f t="shared" ref="K543:K581" si="58">IF(C543="1 Month(s)", I543*12, I543)</f>
        <v>4664.6400000000003</v>
      </c>
      <c r="L543" s="97"/>
      <c r="M543" s="24">
        <f t="shared" ref="M543:M581" si="59">J543*L543</f>
        <v>0</v>
      </c>
      <c r="N543" s="24">
        <f t="shared" ref="N543:N581" si="60">K543*L543</f>
        <v>0</v>
      </c>
    </row>
    <row r="544" spans="1:14" ht="27">
      <c r="A544" s="79" t="s">
        <v>1279</v>
      </c>
      <c r="B544" s="79" t="s">
        <v>1280</v>
      </c>
      <c r="C544" s="79" t="s">
        <v>28</v>
      </c>
      <c r="D544" s="79" t="s">
        <v>29</v>
      </c>
      <c r="E544" s="24">
        <v>23</v>
      </c>
      <c r="F544" s="24">
        <f t="shared" ref="F544:F581" si="61">E544*1.22</f>
        <v>28.06</v>
      </c>
      <c r="G544" s="188">
        <v>0.18</v>
      </c>
      <c r="H544" s="24">
        <v>18.86</v>
      </c>
      <c r="I544" s="23">
        <f t="shared" si="57"/>
        <v>23.01</v>
      </c>
      <c r="J544" s="24">
        <f t="shared" ref="J544:J581" si="62">IF(C544="1 Month(s)", H544*12, H544)</f>
        <v>226.32</v>
      </c>
      <c r="K544" s="24">
        <f t="shared" si="58"/>
        <v>276.12</v>
      </c>
      <c r="L544" s="97"/>
      <c r="M544" s="24">
        <f t="shared" si="59"/>
        <v>0</v>
      </c>
      <c r="N544" s="24">
        <f t="shared" si="60"/>
        <v>0</v>
      </c>
    </row>
    <row r="545" spans="1:14" ht="13.8">
      <c r="A545" s="79" t="s">
        <v>1281</v>
      </c>
      <c r="B545" s="79" t="s">
        <v>1282</v>
      </c>
      <c r="C545" s="79" t="s">
        <v>28</v>
      </c>
      <c r="D545" s="79" t="s">
        <v>29</v>
      </c>
      <c r="E545" s="24">
        <v>60</v>
      </c>
      <c r="F545" s="24">
        <f t="shared" si="61"/>
        <v>73.2</v>
      </c>
      <c r="G545" s="188">
        <v>0.18</v>
      </c>
      <c r="H545" s="24">
        <v>49.2</v>
      </c>
      <c r="I545" s="23">
        <f t="shared" si="57"/>
        <v>60.02</v>
      </c>
      <c r="J545" s="24">
        <f t="shared" si="62"/>
        <v>590.40000000000009</v>
      </c>
      <c r="K545" s="24">
        <f t="shared" si="58"/>
        <v>720.24</v>
      </c>
      <c r="L545" s="97"/>
      <c r="M545" s="24">
        <f t="shared" si="59"/>
        <v>0</v>
      </c>
      <c r="N545" s="24">
        <f t="shared" si="60"/>
        <v>0</v>
      </c>
    </row>
    <row r="546" spans="1:14" ht="13.8">
      <c r="A546" s="79" t="s">
        <v>1283</v>
      </c>
      <c r="B546" s="79" t="s">
        <v>1284</v>
      </c>
      <c r="C546" s="79" t="s">
        <v>28</v>
      </c>
      <c r="D546" s="79" t="s">
        <v>29</v>
      </c>
      <c r="E546" s="24">
        <v>166</v>
      </c>
      <c r="F546" s="24">
        <f t="shared" si="61"/>
        <v>202.51999999999998</v>
      </c>
      <c r="G546" s="188">
        <v>0.18</v>
      </c>
      <c r="H546" s="24">
        <v>136.16999999999999</v>
      </c>
      <c r="I546" s="23">
        <f t="shared" si="57"/>
        <v>166.13</v>
      </c>
      <c r="J546" s="24">
        <f t="shared" si="62"/>
        <v>1634.04</v>
      </c>
      <c r="K546" s="24">
        <f t="shared" si="58"/>
        <v>1993.56</v>
      </c>
      <c r="L546" s="97"/>
      <c r="M546" s="24">
        <f t="shared" si="59"/>
        <v>0</v>
      </c>
      <c r="N546" s="24">
        <f t="shared" si="60"/>
        <v>0</v>
      </c>
    </row>
    <row r="547" spans="1:14" ht="27">
      <c r="A547" s="79" t="s">
        <v>1285</v>
      </c>
      <c r="B547" s="79" t="s">
        <v>1286</v>
      </c>
      <c r="C547" s="79" t="s">
        <v>28</v>
      </c>
      <c r="D547" s="79" t="s">
        <v>29</v>
      </c>
      <c r="E547" s="24">
        <v>1.65</v>
      </c>
      <c r="F547" s="24">
        <f t="shared" si="61"/>
        <v>2.0129999999999999</v>
      </c>
      <c r="G547" s="188">
        <v>0.18</v>
      </c>
      <c r="H547" s="24">
        <v>1.36</v>
      </c>
      <c r="I547" s="23">
        <f t="shared" si="57"/>
        <v>1.66</v>
      </c>
      <c r="J547" s="24">
        <f t="shared" si="62"/>
        <v>16.32</v>
      </c>
      <c r="K547" s="24">
        <f t="shared" si="58"/>
        <v>19.919999999999998</v>
      </c>
      <c r="L547" s="97"/>
      <c r="M547" s="24">
        <f t="shared" si="59"/>
        <v>0</v>
      </c>
      <c r="N547" s="24">
        <f t="shared" si="60"/>
        <v>0</v>
      </c>
    </row>
    <row r="548" spans="1:14" ht="27">
      <c r="A548" s="79" t="s">
        <v>1287</v>
      </c>
      <c r="B548" s="79" t="s">
        <v>1288</v>
      </c>
      <c r="C548" s="79" t="s">
        <v>28</v>
      </c>
      <c r="D548" s="79" t="s">
        <v>29</v>
      </c>
      <c r="E548" s="24">
        <v>2.16</v>
      </c>
      <c r="F548" s="24">
        <f t="shared" si="61"/>
        <v>2.6352000000000002</v>
      </c>
      <c r="G548" s="188">
        <v>0.18</v>
      </c>
      <c r="H548" s="24">
        <v>1.78</v>
      </c>
      <c r="I548" s="23">
        <f t="shared" si="57"/>
        <v>2.17</v>
      </c>
      <c r="J548" s="24">
        <f t="shared" si="62"/>
        <v>21.36</v>
      </c>
      <c r="K548" s="24">
        <f t="shared" si="58"/>
        <v>26.04</v>
      </c>
      <c r="L548" s="97"/>
      <c r="M548" s="24">
        <f t="shared" si="59"/>
        <v>0</v>
      </c>
      <c r="N548" s="24">
        <f t="shared" si="60"/>
        <v>0</v>
      </c>
    </row>
    <row r="549" spans="1:14" ht="13.8">
      <c r="A549" s="79" t="s">
        <v>1289</v>
      </c>
      <c r="B549" s="79" t="s">
        <v>1290</v>
      </c>
      <c r="C549" s="79" t="s">
        <v>28</v>
      </c>
      <c r="D549" s="79" t="s">
        <v>29</v>
      </c>
      <c r="E549" s="24">
        <v>1.45</v>
      </c>
      <c r="F549" s="24">
        <f t="shared" si="61"/>
        <v>1.7689999999999999</v>
      </c>
      <c r="G549" s="188">
        <v>0.18</v>
      </c>
      <c r="H549" s="24">
        <v>1.19</v>
      </c>
      <c r="I549" s="23">
        <f t="shared" si="57"/>
        <v>1.45</v>
      </c>
      <c r="J549" s="24">
        <f t="shared" si="62"/>
        <v>14.28</v>
      </c>
      <c r="K549" s="24">
        <f t="shared" si="58"/>
        <v>17.399999999999999</v>
      </c>
      <c r="L549" s="97"/>
      <c r="M549" s="24">
        <f t="shared" si="59"/>
        <v>0</v>
      </c>
      <c r="N549" s="24">
        <f t="shared" si="60"/>
        <v>0</v>
      </c>
    </row>
    <row r="550" spans="1:14" ht="13.8">
      <c r="A550" s="79" t="s">
        <v>1291</v>
      </c>
      <c r="B550" s="79" t="s">
        <v>1292</v>
      </c>
      <c r="C550" s="79" t="s">
        <v>28</v>
      </c>
      <c r="D550" s="79" t="s">
        <v>29</v>
      </c>
      <c r="E550" s="24">
        <v>1.88</v>
      </c>
      <c r="F550" s="24">
        <f t="shared" si="61"/>
        <v>2.2935999999999996</v>
      </c>
      <c r="G550" s="188">
        <v>0.18</v>
      </c>
      <c r="H550" s="24">
        <v>1.55</v>
      </c>
      <c r="I550" s="23">
        <f t="shared" si="57"/>
        <v>1.89</v>
      </c>
      <c r="J550" s="24">
        <f t="shared" si="62"/>
        <v>18.600000000000001</v>
      </c>
      <c r="K550" s="24">
        <f t="shared" si="58"/>
        <v>22.68</v>
      </c>
      <c r="L550" s="97"/>
      <c r="M550" s="24">
        <f t="shared" si="59"/>
        <v>0</v>
      </c>
      <c r="N550" s="24">
        <f t="shared" si="60"/>
        <v>0</v>
      </c>
    </row>
    <row r="551" spans="1:14" ht="27">
      <c r="A551" s="79" t="s">
        <v>1293</v>
      </c>
      <c r="B551" s="79" t="s">
        <v>1294</v>
      </c>
      <c r="C551" s="79" t="s">
        <v>28</v>
      </c>
      <c r="D551" s="79" t="s">
        <v>29</v>
      </c>
      <c r="E551" s="24">
        <v>6</v>
      </c>
      <c r="F551" s="24">
        <f t="shared" si="61"/>
        <v>7.32</v>
      </c>
      <c r="G551" s="188">
        <v>0.18</v>
      </c>
      <c r="H551" s="24">
        <v>4.9400000000000004</v>
      </c>
      <c r="I551" s="23">
        <f t="shared" si="57"/>
        <v>6.03</v>
      </c>
      <c r="J551" s="24">
        <f t="shared" si="62"/>
        <v>59.28</v>
      </c>
      <c r="K551" s="24">
        <f t="shared" si="58"/>
        <v>72.36</v>
      </c>
      <c r="L551" s="97"/>
      <c r="M551" s="24">
        <f t="shared" si="59"/>
        <v>0</v>
      </c>
      <c r="N551" s="24">
        <f t="shared" si="60"/>
        <v>0</v>
      </c>
    </row>
    <row r="552" spans="1:14" ht="13.8">
      <c r="A552" s="79" t="s">
        <v>1295</v>
      </c>
      <c r="B552" s="79" t="s">
        <v>1296</v>
      </c>
      <c r="C552" s="79" t="s">
        <v>28</v>
      </c>
      <c r="D552" s="79" t="s">
        <v>29</v>
      </c>
      <c r="E552" s="24">
        <v>0.32</v>
      </c>
      <c r="F552" s="24">
        <f t="shared" si="61"/>
        <v>0.39040000000000002</v>
      </c>
      <c r="G552" s="188">
        <v>0.18</v>
      </c>
      <c r="H552" s="24">
        <v>0.26</v>
      </c>
      <c r="I552" s="23">
        <f t="shared" si="57"/>
        <v>0.32</v>
      </c>
      <c r="J552" s="24">
        <f t="shared" si="62"/>
        <v>3.12</v>
      </c>
      <c r="K552" s="24">
        <f t="shared" si="58"/>
        <v>3.84</v>
      </c>
      <c r="L552" s="97"/>
      <c r="M552" s="24">
        <f t="shared" si="59"/>
        <v>0</v>
      </c>
      <c r="N552" s="24">
        <f t="shared" si="60"/>
        <v>0</v>
      </c>
    </row>
    <row r="553" spans="1:14" ht="27">
      <c r="A553" s="79" t="s">
        <v>1297</v>
      </c>
      <c r="B553" s="79" t="s">
        <v>1298</v>
      </c>
      <c r="C553" s="79" t="s">
        <v>28</v>
      </c>
      <c r="D553" s="79" t="s">
        <v>29</v>
      </c>
      <c r="E553" s="24">
        <v>34</v>
      </c>
      <c r="F553" s="24">
        <f t="shared" si="61"/>
        <v>41.48</v>
      </c>
      <c r="G553" s="188">
        <v>0.18</v>
      </c>
      <c r="H553" s="24">
        <v>27.88</v>
      </c>
      <c r="I553" s="23">
        <f t="shared" si="57"/>
        <v>34.01</v>
      </c>
      <c r="J553" s="24">
        <f t="shared" si="62"/>
        <v>334.56</v>
      </c>
      <c r="K553" s="24">
        <f t="shared" si="58"/>
        <v>408.12</v>
      </c>
      <c r="L553" s="97"/>
      <c r="M553" s="24">
        <f t="shared" si="59"/>
        <v>0</v>
      </c>
      <c r="N553" s="24">
        <f t="shared" si="60"/>
        <v>0</v>
      </c>
    </row>
    <row r="554" spans="1:14" ht="27">
      <c r="A554" s="79" t="s">
        <v>1299</v>
      </c>
      <c r="B554" s="79" t="s">
        <v>1300</v>
      </c>
      <c r="C554" s="79" t="s">
        <v>28</v>
      </c>
      <c r="D554" s="79" t="s">
        <v>29</v>
      </c>
      <c r="E554" s="24">
        <v>33</v>
      </c>
      <c r="F554" s="24">
        <f t="shared" si="61"/>
        <v>40.26</v>
      </c>
      <c r="G554" s="188">
        <v>0.18</v>
      </c>
      <c r="H554" s="24">
        <v>27.06</v>
      </c>
      <c r="I554" s="23">
        <f t="shared" si="57"/>
        <v>33.01</v>
      </c>
      <c r="J554" s="24">
        <f t="shared" si="62"/>
        <v>324.71999999999997</v>
      </c>
      <c r="K554" s="24">
        <f t="shared" si="58"/>
        <v>396.12</v>
      </c>
      <c r="L554" s="97"/>
      <c r="M554" s="24">
        <f t="shared" si="59"/>
        <v>0</v>
      </c>
      <c r="N554" s="24">
        <f t="shared" si="60"/>
        <v>0</v>
      </c>
    </row>
    <row r="555" spans="1:14" ht="27">
      <c r="A555" s="79" t="s">
        <v>1301</v>
      </c>
      <c r="B555" s="79" t="s">
        <v>1302</v>
      </c>
      <c r="C555" s="79" t="s">
        <v>28</v>
      </c>
      <c r="D555" s="79" t="s">
        <v>29</v>
      </c>
      <c r="E555" s="24">
        <v>321</v>
      </c>
      <c r="F555" s="24">
        <f t="shared" si="61"/>
        <v>391.62</v>
      </c>
      <c r="G555" s="188">
        <v>0.18</v>
      </c>
      <c r="H555" s="24">
        <v>263.72000000000003</v>
      </c>
      <c r="I555" s="23">
        <f t="shared" si="57"/>
        <v>321.74</v>
      </c>
      <c r="J555" s="24">
        <f t="shared" si="62"/>
        <v>3164.6400000000003</v>
      </c>
      <c r="K555" s="24">
        <f t="shared" si="58"/>
        <v>3860.88</v>
      </c>
      <c r="L555" s="97"/>
      <c r="M555" s="24">
        <f t="shared" si="59"/>
        <v>0</v>
      </c>
      <c r="N555" s="24">
        <f t="shared" si="60"/>
        <v>0</v>
      </c>
    </row>
    <row r="556" spans="1:14" ht="27">
      <c r="A556" s="79" t="s">
        <v>1303</v>
      </c>
      <c r="B556" s="79" t="s">
        <v>1304</v>
      </c>
      <c r="C556" s="79" t="s">
        <v>28</v>
      </c>
      <c r="D556" s="79" t="s">
        <v>29</v>
      </c>
      <c r="E556" s="24">
        <v>115</v>
      </c>
      <c r="F556" s="24">
        <f t="shared" si="61"/>
        <v>140.29999999999998</v>
      </c>
      <c r="G556" s="188">
        <v>0.18</v>
      </c>
      <c r="H556" s="24">
        <v>94.47</v>
      </c>
      <c r="I556" s="23">
        <f t="shared" si="57"/>
        <v>115.25</v>
      </c>
      <c r="J556" s="24">
        <f t="shared" si="62"/>
        <v>1133.6399999999999</v>
      </c>
      <c r="K556" s="24">
        <f t="shared" si="58"/>
        <v>1383</v>
      </c>
      <c r="L556" s="97"/>
      <c r="M556" s="24">
        <f t="shared" si="59"/>
        <v>0</v>
      </c>
      <c r="N556" s="24">
        <f t="shared" si="60"/>
        <v>0</v>
      </c>
    </row>
    <row r="557" spans="1:14" ht="27">
      <c r="A557" s="79" t="s">
        <v>1305</v>
      </c>
      <c r="B557" s="79" t="s">
        <v>1306</v>
      </c>
      <c r="C557" s="79" t="s">
        <v>28</v>
      </c>
      <c r="D557" s="79" t="s">
        <v>29</v>
      </c>
      <c r="E557" s="24">
        <v>2.37</v>
      </c>
      <c r="F557" s="24">
        <f t="shared" si="61"/>
        <v>2.8914</v>
      </c>
      <c r="G557" s="188">
        <v>0.18</v>
      </c>
      <c r="H557" s="24">
        <v>1.95</v>
      </c>
      <c r="I557" s="23">
        <f t="shared" si="57"/>
        <v>2.38</v>
      </c>
      <c r="J557" s="24">
        <f t="shared" si="62"/>
        <v>23.4</v>
      </c>
      <c r="K557" s="24">
        <f t="shared" si="58"/>
        <v>28.56</v>
      </c>
      <c r="L557" s="97"/>
      <c r="M557" s="24">
        <f t="shared" si="59"/>
        <v>0</v>
      </c>
      <c r="N557" s="24">
        <f t="shared" si="60"/>
        <v>0</v>
      </c>
    </row>
    <row r="558" spans="1:14" ht="27">
      <c r="A558" s="79" t="s">
        <v>1307</v>
      </c>
      <c r="B558" s="79" t="s">
        <v>1308</v>
      </c>
      <c r="C558" s="79" t="s">
        <v>28</v>
      </c>
      <c r="D558" s="79" t="s">
        <v>29</v>
      </c>
      <c r="E558" s="24">
        <v>1.92</v>
      </c>
      <c r="F558" s="24">
        <f t="shared" si="61"/>
        <v>2.3424</v>
      </c>
      <c r="G558" s="188">
        <v>0.18</v>
      </c>
      <c r="H558" s="24">
        <v>1.58</v>
      </c>
      <c r="I558" s="23">
        <f t="shared" si="57"/>
        <v>1.93</v>
      </c>
      <c r="J558" s="24">
        <f t="shared" si="62"/>
        <v>18.96</v>
      </c>
      <c r="K558" s="24">
        <f t="shared" si="58"/>
        <v>23.16</v>
      </c>
      <c r="L558" s="97"/>
      <c r="M558" s="24">
        <f t="shared" si="59"/>
        <v>0</v>
      </c>
      <c r="N558" s="24">
        <f t="shared" si="60"/>
        <v>0</v>
      </c>
    </row>
    <row r="559" spans="1:14" ht="27">
      <c r="A559" s="79" t="s">
        <v>1309</v>
      </c>
      <c r="B559" s="79" t="s">
        <v>1310</v>
      </c>
      <c r="C559" s="79" t="s">
        <v>28</v>
      </c>
      <c r="D559" s="79" t="s">
        <v>29</v>
      </c>
      <c r="E559" s="24">
        <v>4.08</v>
      </c>
      <c r="F559" s="24">
        <f t="shared" si="61"/>
        <v>4.9775999999999998</v>
      </c>
      <c r="G559" s="188">
        <v>0.18</v>
      </c>
      <c r="H559" s="24">
        <v>3.36</v>
      </c>
      <c r="I559" s="23">
        <f t="shared" si="57"/>
        <v>4.0999999999999996</v>
      </c>
      <c r="J559" s="24">
        <f t="shared" si="62"/>
        <v>40.32</v>
      </c>
      <c r="K559" s="24">
        <f t="shared" si="58"/>
        <v>49.199999999999996</v>
      </c>
      <c r="L559" s="97"/>
      <c r="M559" s="24">
        <f t="shared" si="59"/>
        <v>0</v>
      </c>
      <c r="N559" s="24">
        <f t="shared" si="60"/>
        <v>0</v>
      </c>
    </row>
    <row r="560" spans="1:14" ht="27">
      <c r="A560" s="79" t="s">
        <v>1311</v>
      </c>
      <c r="B560" s="79" t="s">
        <v>1312</v>
      </c>
      <c r="C560" s="79" t="s">
        <v>28</v>
      </c>
      <c r="D560" s="79" t="s">
        <v>29</v>
      </c>
      <c r="E560" s="24">
        <v>14</v>
      </c>
      <c r="F560" s="24">
        <f t="shared" si="61"/>
        <v>17.079999999999998</v>
      </c>
      <c r="G560" s="188">
        <v>0.18</v>
      </c>
      <c r="H560" s="24">
        <v>11.48</v>
      </c>
      <c r="I560" s="23">
        <f t="shared" si="57"/>
        <v>14.01</v>
      </c>
      <c r="J560" s="24">
        <f t="shared" si="62"/>
        <v>137.76</v>
      </c>
      <c r="K560" s="24">
        <f t="shared" si="58"/>
        <v>168.12</v>
      </c>
      <c r="L560" s="97"/>
      <c r="M560" s="24">
        <f t="shared" si="59"/>
        <v>0</v>
      </c>
      <c r="N560" s="24">
        <f t="shared" si="60"/>
        <v>0</v>
      </c>
    </row>
    <row r="561" spans="1:14" ht="27">
      <c r="A561" s="79" t="s">
        <v>1313</v>
      </c>
      <c r="B561" s="79" t="s">
        <v>1314</v>
      </c>
      <c r="C561" s="79" t="s">
        <v>28</v>
      </c>
      <c r="D561" s="79" t="s">
        <v>29</v>
      </c>
      <c r="E561" s="24">
        <v>6</v>
      </c>
      <c r="F561" s="24">
        <f t="shared" si="61"/>
        <v>7.32</v>
      </c>
      <c r="G561" s="188">
        <v>0.18</v>
      </c>
      <c r="H561" s="24">
        <v>4.92</v>
      </c>
      <c r="I561" s="23">
        <f t="shared" si="57"/>
        <v>6</v>
      </c>
      <c r="J561" s="24">
        <f t="shared" si="62"/>
        <v>59.04</v>
      </c>
      <c r="K561" s="24">
        <f t="shared" si="58"/>
        <v>72</v>
      </c>
      <c r="L561" s="97"/>
      <c r="M561" s="24">
        <f t="shared" si="59"/>
        <v>0</v>
      </c>
      <c r="N561" s="24">
        <f t="shared" si="60"/>
        <v>0</v>
      </c>
    </row>
    <row r="562" spans="1:14" ht="27">
      <c r="A562" s="79" t="s">
        <v>1315</v>
      </c>
      <c r="B562" s="79" t="s">
        <v>1316</v>
      </c>
      <c r="C562" s="79" t="s">
        <v>28</v>
      </c>
      <c r="D562" s="79" t="s">
        <v>29</v>
      </c>
      <c r="E562" s="24">
        <v>18</v>
      </c>
      <c r="F562" s="24">
        <f t="shared" si="61"/>
        <v>21.96</v>
      </c>
      <c r="G562" s="188">
        <v>0.18</v>
      </c>
      <c r="H562" s="24">
        <v>14.76</v>
      </c>
      <c r="I562" s="23">
        <f t="shared" si="57"/>
        <v>18.010000000000002</v>
      </c>
      <c r="J562" s="24">
        <f t="shared" si="62"/>
        <v>177.12</v>
      </c>
      <c r="K562" s="24">
        <f t="shared" si="58"/>
        <v>216.12</v>
      </c>
      <c r="L562" s="97"/>
      <c r="M562" s="24">
        <f t="shared" si="59"/>
        <v>0</v>
      </c>
      <c r="N562" s="24">
        <f t="shared" si="60"/>
        <v>0</v>
      </c>
    </row>
    <row r="563" spans="1:14" ht="13.8">
      <c r="A563" s="79" t="s">
        <v>1317</v>
      </c>
      <c r="B563" s="79" t="s">
        <v>1318</v>
      </c>
      <c r="C563" s="79" t="s">
        <v>28</v>
      </c>
      <c r="D563" s="79" t="s">
        <v>29</v>
      </c>
      <c r="E563" s="24">
        <v>3.44</v>
      </c>
      <c r="F563" s="24">
        <f t="shared" si="61"/>
        <v>4.1967999999999996</v>
      </c>
      <c r="G563" s="188">
        <v>0.18</v>
      </c>
      <c r="H563" s="24">
        <v>2.83</v>
      </c>
      <c r="I563" s="23">
        <f t="shared" si="57"/>
        <v>3.45</v>
      </c>
      <c r="J563" s="24">
        <f t="shared" si="62"/>
        <v>33.96</v>
      </c>
      <c r="K563" s="24">
        <f t="shared" si="58"/>
        <v>41.400000000000006</v>
      </c>
      <c r="L563" s="97"/>
      <c r="M563" s="24">
        <f t="shared" si="59"/>
        <v>0</v>
      </c>
      <c r="N563" s="24">
        <f t="shared" si="60"/>
        <v>0</v>
      </c>
    </row>
    <row r="564" spans="1:14" ht="27">
      <c r="A564" s="79" t="s">
        <v>1319</v>
      </c>
      <c r="B564" s="79" t="s">
        <v>1320</v>
      </c>
      <c r="C564" s="79" t="s">
        <v>28</v>
      </c>
      <c r="D564" s="79" t="s">
        <v>29</v>
      </c>
      <c r="E564" s="24">
        <v>2.2799999999999998</v>
      </c>
      <c r="F564" s="24">
        <f t="shared" si="61"/>
        <v>2.7815999999999996</v>
      </c>
      <c r="G564" s="188">
        <v>0.18</v>
      </c>
      <c r="H564" s="24">
        <v>1.88</v>
      </c>
      <c r="I564" s="23">
        <f t="shared" si="57"/>
        <v>2.29</v>
      </c>
      <c r="J564" s="24">
        <f t="shared" si="62"/>
        <v>22.56</v>
      </c>
      <c r="K564" s="24">
        <f t="shared" si="58"/>
        <v>27.48</v>
      </c>
      <c r="L564" s="97"/>
      <c r="M564" s="24">
        <f t="shared" si="59"/>
        <v>0</v>
      </c>
      <c r="N564" s="24">
        <f t="shared" si="60"/>
        <v>0</v>
      </c>
    </row>
    <row r="565" spans="1:14" ht="13.8">
      <c r="A565" s="79" t="s">
        <v>1321</v>
      </c>
      <c r="B565" s="79" t="s">
        <v>1322</v>
      </c>
      <c r="C565" s="79" t="s">
        <v>28</v>
      </c>
      <c r="D565" s="79" t="s">
        <v>29</v>
      </c>
      <c r="E565" s="24">
        <v>43</v>
      </c>
      <c r="F565" s="24">
        <f t="shared" si="61"/>
        <v>52.46</v>
      </c>
      <c r="G565" s="188">
        <v>0.18</v>
      </c>
      <c r="H565" s="24">
        <v>35.31</v>
      </c>
      <c r="I565" s="23">
        <f t="shared" si="57"/>
        <v>43.08</v>
      </c>
      <c r="J565" s="24">
        <f t="shared" si="62"/>
        <v>423.72</v>
      </c>
      <c r="K565" s="24">
        <f t="shared" si="58"/>
        <v>516.96</v>
      </c>
      <c r="L565" s="97"/>
      <c r="M565" s="24">
        <f t="shared" si="59"/>
        <v>0</v>
      </c>
      <c r="N565" s="24">
        <f t="shared" si="60"/>
        <v>0</v>
      </c>
    </row>
    <row r="566" spans="1:14" ht="13.8">
      <c r="A566" s="79" t="s">
        <v>1323</v>
      </c>
      <c r="B566" s="79" t="s">
        <v>1324</v>
      </c>
      <c r="C566" s="79" t="s">
        <v>28</v>
      </c>
      <c r="D566" s="79" t="s">
        <v>29</v>
      </c>
      <c r="E566" s="24">
        <v>29</v>
      </c>
      <c r="F566" s="24">
        <f t="shared" si="61"/>
        <v>35.380000000000003</v>
      </c>
      <c r="G566" s="188">
        <v>0.18</v>
      </c>
      <c r="H566" s="24">
        <v>23.78</v>
      </c>
      <c r="I566" s="23">
        <f t="shared" si="57"/>
        <v>29.01</v>
      </c>
      <c r="J566" s="24">
        <f t="shared" si="62"/>
        <v>285.36</v>
      </c>
      <c r="K566" s="24">
        <f t="shared" si="58"/>
        <v>348.12</v>
      </c>
      <c r="L566" s="97"/>
      <c r="M566" s="24">
        <f t="shared" si="59"/>
        <v>0</v>
      </c>
      <c r="N566" s="24">
        <f t="shared" si="60"/>
        <v>0</v>
      </c>
    </row>
    <row r="567" spans="1:14" ht="13.8">
      <c r="A567" s="79" t="s">
        <v>1325</v>
      </c>
      <c r="B567" s="79" t="s">
        <v>1326</v>
      </c>
      <c r="C567" s="79" t="s">
        <v>28</v>
      </c>
      <c r="D567" s="79" t="s">
        <v>29</v>
      </c>
      <c r="E567" s="24">
        <v>43</v>
      </c>
      <c r="F567" s="24">
        <f t="shared" si="61"/>
        <v>52.46</v>
      </c>
      <c r="G567" s="188">
        <v>0.18</v>
      </c>
      <c r="H567" s="24">
        <v>35.31</v>
      </c>
      <c r="I567" s="23">
        <f t="shared" si="57"/>
        <v>43.08</v>
      </c>
      <c r="J567" s="24">
        <f t="shared" si="62"/>
        <v>423.72</v>
      </c>
      <c r="K567" s="24">
        <f t="shared" si="58"/>
        <v>516.96</v>
      </c>
      <c r="L567" s="97"/>
      <c r="M567" s="24">
        <f t="shared" si="59"/>
        <v>0</v>
      </c>
      <c r="N567" s="24">
        <f t="shared" si="60"/>
        <v>0</v>
      </c>
    </row>
    <row r="568" spans="1:14" ht="13.8">
      <c r="A568" s="79" t="s">
        <v>1327</v>
      </c>
      <c r="B568" s="79" t="s">
        <v>1328</v>
      </c>
      <c r="C568" s="79" t="s">
        <v>28</v>
      </c>
      <c r="D568" s="79" t="s">
        <v>29</v>
      </c>
      <c r="E568" s="24">
        <v>29</v>
      </c>
      <c r="F568" s="24">
        <f t="shared" si="61"/>
        <v>35.380000000000003</v>
      </c>
      <c r="G568" s="188">
        <v>0.18</v>
      </c>
      <c r="H568" s="24">
        <v>23.78</v>
      </c>
      <c r="I568" s="23">
        <f t="shared" si="57"/>
        <v>29.01</v>
      </c>
      <c r="J568" s="24">
        <f t="shared" si="62"/>
        <v>285.36</v>
      </c>
      <c r="K568" s="24">
        <f t="shared" si="58"/>
        <v>348.12</v>
      </c>
      <c r="L568" s="97"/>
      <c r="M568" s="24">
        <f t="shared" si="59"/>
        <v>0</v>
      </c>
      <c r="N568" s="24">
        <f t="shared" si="60"/>
        <v>0</v>
      </c>
    </row>
    <row r="569" spans="1:14" ht="27">
      <c r="A569" s="79" t="s">
        <v>1329</v>
      </c>
      <c r="B569" s="79" t="s">
        <v>1330</v>
      </c>
      <c r="C569" s="79" t="s">
        <v>28</v>
      </c>
      <c r="D569" s="79" t="s">
        <v>29</v>
      </c>
      <c r="E569" s="24">
        <v>0.33</v>
      </c>
      <c r="F569" s="24">
        <f t="shared" si="61"/>
        <v>0.40260000000000001</v>
      </c>
      <c r="G569" s="188">
        <v>0.18</v>
      </c>
      <c r="H569" s="24">
        <v>0.27</v>
      </c>
      <c r="I569" s="23">
        <f t="shared" si="57"/>
        <v>0.33</v>
      </c>
      <c r="J569" s="24">
        <f t="shared" si="62"/>
        <v>3.24</v>
      </c>
      <c r="K569" s="24">
        <f t="shared" si="58"/>
        <v>3.96</v>
      </c>
      <c r="L569" s="97"/>
      <c r="M569" s="24">
        <f t="shared" si="59"/>
        <v>0</v>
      </c>
      <c r="N569" s="24">
        <f t="shared" si="60"/>
        <v>0</v>
      </c>
    </row>
    <row r="570" spans="1:14" ht="27">
      <c r="A570" s="79" t="s">
        <v>1331</v>
      </c>
      <c r="B570" s="79" t="s">
        <v>1332</v>
      </c>
      <c r="C570" s="79" t="s">
        <v>28</v>
      </c>
      <c r="D570" s="79" t="s">
        <v>29</v>
      </c>
      <c r="E570" s="24">
        <v>0.43</v>
      </c>
      <c r="F570" s="24">
        <f t="shared" si="61"/>
        <v>0.52459999999999996</v>
      </c>
      <c r="G570" s="188">
        <v>0.18</v>
      </c>
      <c r="H570" s="24">
        <v>0.35</v>
      </c>
      <c r="I570" s="23">
        <f t="shared" si="57"/>
        <v>0.43</v>
      </c>
      <c r="J570" s="24">
        <f t="shared" si="62"/>
        <v>4.1999999999999993</v>
      </c>
      <c r="K570" s="24">
        <f t="shared" si="58"/>
        <v>5.16</v>
      </c>
      <c r="L570" s="97"/>
      <c r="M570" s="24">
        <f t="shared" si="59"/>
        <v>0</v>
      </c>
      <c r="N570" s="24">
        <f t="shared" si="60"/>
        <v>0</v>
      </c>
    </row>
    <row r="571" spans="1:14" ht="27">
      <c r="A571" s="79" t="s">
        <v>1333</v>
      </c>
      <c r="B571" s="79" t="s">
        <v>1334</v>
      </c>
      <c r="C571" s="79" t="s">
        <v>28</v>
      </c>
      <c r="D571" s="79" t="s">
        <v>29</v>
      </c>
      <c r="E571" s="24">
        <v>0.33</v>
      </c>
      <c r="F571" s="24">
        <f t="shared" si="61"/>
        <v>0.40260000000000001</v>
      </c>
      <c r="G571" s="188">
        <v>0.18</v>
      </c>
      <c r="H571" s="24">
        <v>0.27</v>
      </c>
      <c r="I571" s="23">
        <f t="shared" si="57"/>
        <v>0.33</v>
      </c>
      <c r="J571" s="24">
        <f t="shared" si="62"/>
        <v>3.24</v>
      </c>
      <c r="K571" s="24">
        <f t="shared" si="58"/>
        <v>3.96</v>
      </c>
      <c r="L571" s="97"/>
      <c r="M571" s="24">
        <f t="shared" si="59"/>
        <v>0</v>
      </c>
      <c r="N571" s="24">
        <f t="shared" si="60"/>
        <v>0</v>
      </c>
    </row>
    <row r="572" spans="1:14" ht="27">
      <c r="A572" s="79" t="s">
        <v>1335</v>
      </c>
      <c r="B572" s="79" t="s">
        <v>1336</v>
      </c>
      <c r="C572" s="79" t="s">
        <v>28</v>
      </c>
      <c r="D572" s="79" t="s">
        <v>29</v>
      </c>
      <c r="E572" s="24">
        <v>0.43</v>
      </c>
      <c r="F572" s="24">
        <f t="shared" si="61"/>
        <v>0.52459999999999996</v>
      </c>
      <c r="G572" s="188">
        <v>0.18</v>
      </c>
      <c r="H572" s="24">
        <v>0.35</v>
      </c>
      <c r="I572" s="23">
        <f t="shared" si="57"/>
        <v>0.43</v>
      </c>
      <c r="J572" s="24">
        <f t="shared" si="62"/>
        <v>4.1999999999999993</v>
      </c>
      <c r="K572" s="24">
        <f t="shared" si="58"/>
        <v>5.16</v>
      </c>
      <c r="L572" s="97"/>
      <c r="M572" s="24">
        <f t="shared" si="59"/>
        <v>0</v>
      </c>
      <c r="N572" s="24">
        <f t="shared" si="60"/>
        <v>0</v>
      </c>
    </row>
    <row r="573" spans="1:14" ht="27">
      <c r="A573" s="79" t="s">
        <v>1337</v>
      </c>
      <c r="B573" s="79" t="s">
        <v>1338</v>
      </c>
      <c r="C573" s="79" t="s">
        <v>28</v>
      </c>
      <c r="D573" s="79" t="s">
        <v>29</v>
      </c>
      <c r="E573" s="24">
        <v>0.33</v>
      </c>
      <c r="F573" s="24">
        <f t="shared" si="61"/>
        <v>0.40260000000000001</v>
      </c>
      <c r="G573" s="188">
        <v>0.18</v>
      </c>
      <c r="H573" s="24">
        <v>0.27</v>
      </c>
      <c r="I573" s="23">
        <f t="shared" si="57"/>
        <v>0.33</v>
      </c>
      <c r="J573" s="24">
        <f t="shared" si="62"/>
        <v>3.24</v>
      </c>
      <c r="K573" s="24">
        <f t="shared" si="58"/>
        <v>3.96</v>
      </c>
      <c r="L573" s="97"/>
      <c r="M573" s="24">
        <f t="shared" si="59"/>
        <v>0</v>
      </c>
      <c r="N573" s="24">
        <f t="shared" si="60"/>
        <v>0</v>
      </c>
    </row>
    <row r="574" spans="1:14" ht="27">
      <c r="A574" s="79" t="s">
        <v>1339</v>
      </c>
      <c r="B574" s="79" t="s">
        <v>1340</v>
      </c>
      <c r="C574" s="79" t="s">
        <v>28</v>
      </c>
      <c r="D574" s="79" t="s">
        <v>29</v>
      </c>
      <c r="E574" s="24">
        <v>0.43</v>
      </c>
      <c r="F574" s="24">
        <f t="shared" si="61"/>
        <v>0.52459999999999996</v>
      </c>
      <c r="G574" s="188">
        <v>0.18</v>
      </c>
      <c r="H574" s="24">
        <v>0.35</v>
      </c>
      <c r="I574" s="23">
        <f t="shared" si="57"/>
        <v>0.43</v>
      </c>
      <c r="J574" s="24">
        <f t="shared" si="62"/>
        <v>4.1999999999999993</v>
      </c>
      <c r="K574" s="24">
        <f t="shared" si="58"/>
        <v>5.16</v>
      </c>
      <c r="L574" s="97"/>
      <c r="M574" s="24">
        <f t="shared" si="59"/>
        <v>0</v>
      </c>
      <c r="N574" s="24">
        <f t="shared" si="60"/>
        <v>0</v>
      </c>
    </row>
    <row r="575" spans="1:14" ht="27">
      <c r="A575" s="79" t="s">
        <v>1341</v>
      </c>
      <c r="B575" s="79" t="s">
        <v>1342</v>
      </c>
      <c r="C575" s="79" t="s">
        <v>28</v>
      </c>
      <c r="D575" s="79" t="s">
        <v>29</v>
      </c>
      <c r="E575" s="24">
        <v>0.33</v>
      </c>
      <c r="F575" s="24">
        <f t="shared" si="61"/>
        <v>0.40260000000000001</v>
      </c>
      <c r="G575" s="188">
        <v>0.18</v>
      </c>
      <c r="H575" s="24">
        <v>0.27</v>
      </c>
      <c r="I575" s="23">
        <f t="shared" si="57"/>
        <v>0.33</v>
      </c>
      <c r="J575" s="24">
        <f t="shared" si="62"/>
        <v>3.24</v>
      </c>
      <c r="K575" s="24">
        <f t="shared" si="58"/>
        <v>3.96</v>
      </c>
      <c r="L575" s="97"/>
      <c r="M575" s="24">
        <f t="shared" si="59"/>
        <v>0</v>
      </c>
      <c r="N575" s="24">
        <f t="shared" si="60"/>
        <v>0</v>
      </c>
    </row>
    <row r="576" spans="1:14" ht="27">
      <c r="A576" s="79" t="s">
        <v>1343</v>
      </c>
      <c r="B576" s="79" t="s">
        <v>1344</v>
      </c>
      <c r="C576" s="79" t="s">
        <v>28</v>
      </c>
      <c r="D576" s="79" t="s">
        <v>29</v>
      </c>
      <c r="E576" s="24">
        <v>0.43</v>
      </c>
      <c r="F576" s="24">
        <f t="shared" si="61"/>
        <v>0.52459999999999996</v>
      </c>
      <c r="G576" s="188">
        <v>0.18</v>
      </c>
      <c r="H576" s="24">
        <v>0.35</v>
      </c>
      <c r="I576" s="23">
        <f t="shared" si="57"/>
        <v>0.43</v>
      </c>
      <c r="J576" s="24">
        <f t="shared" si="62"/>
        <v>4.1999999999999993</v>
      </c>
      <c r="K576" s="24">
        <f t="shared" si="58"/>
        <v>5.16</v>
      </c>
      <c r="L576" s="97"/>
      <c r="M576" s="24">
        <f t="shared" si="59"/>
        <v>0</v>
      </c>
      <c r="N576" s="24">
        <f t="shared" si="60"/>
        <v>0</v>
      </c>
    </row>
    <row r="577" spans="1:14" ht="27">
      <c r="A577" s="79" t="s">
        <v>1345</v>
      </c>
      <c r="B577" s="79" t="s">
        <v>1346</v>
      </c>
      <c r="C577" s="79" t="s">
        <v>28</v>
      </c>
      <c r="D577" s="79" t="s">
        <v>29</v>
      </c>
      <c r="E577" s="24">
        <v>16</v>
      </c>
      <c r="F577" s="24">
        <f t="shared" si="61"/>
        <v>19.52</v>
      </c>
      <c r="G577" s="188">
        <v>0.18</v>
      </c>
      <c r="H577" s="24">
        <v>13.12</v>
      </c>
      <c r="I577" s="23">
        <f t="shared" si="57"/>
        <v>16.010000000000002</v>
      </c>
      <c r="J577" s="24">
        <f t="shared" si="62"/>
        <v>157.44</v>
      </c>
      <c r="K577" s="24">
        <f t="shared" si="58"/>
        <v>192.12</v>
      </c>
      <c r="L577" s="97"/>
      <c r="M577" s="24">
        <f t="shared" si="59"/>
        <v>0</v>
      </c>
      <c r="N577" s="24">
        <f t="shared" si="60"/>
        <v>0</v>
      </c>
    </row>
    <row r="578" spans="1:14" ht="27">
      <c r="A578" s="79" t="s">
        <v>1347</v>
      </c>
      <c r="B578" s="79" t="s">
        <v>1348</v>
      </c>
      <c r="C578" s="79" t="s">
        <v>28</v>
      </c>
      <c r="D578" s="79" t="s">
        <v>29</v>
      </c>
      <c r="E578" s="24">
        <v>33</v>
      </c>
      <c r="F578" s="24">
        <f t="shared" si="61"/>
        <v>40.26</v>
      </c>
      <c r="G578" s="188">
        <v>0.18</v>
      </c>
      <c r="H578" s="24">
        <v>27.06</v>
      </c>
      <c r="I578" s="23">
        <f t="shared" si="57"/>
        <v>33.01</v>
      </c>
      <c r="J578" s="24">
        <f t="shared" si="62"/>
        <v>324.71999999999997</v>
      </c>
      <c r="K578" s="24">
        <f t="shared" si="58"/>
        <v>396.12</v>
      </c>
      <c r="L578" s="97"/>
      <c r="M578" s="24">
        <f t="shared" si="59"/>
        <v>0</v>
      </c>
      <c r="N578" s="24">
        <f t="shared" si="60"/>
        <v>0</v>
      </c>
    </row>
    <row r="579" spans="1:14" ht="27">
      <c r="A579" s="79" t="s">
        <v>1349</v>
      </c>
      <c r="B579" s="79" t="s">
        <v>1350</v>
      </c>
      <c r="C579" s="79" t="s">
        <v>28</v>
      </c>
      <c r="D579" s="79" t="s">
        <v>29</v>
      </c>
      <c r="E579" s="24">
        <v>143</v>
      </c>
      <c r="F579" s="24">
        <f t="shared" si="61"/>
        <v>174.46</v>
      </c>
      <c r="G579" s="188">
        <v>0.18</v>
      </c>
      <c r="H579" s="24">
        <v>117.26</v>
      </c>
      <c r="I579" s="23">
        <f t="shared" si="57"/>
        <v>143.06</v>
      </c>
      <c r="J579" s="24">
        <f t="shared" si="62"/>
        <v>1407.1200000000001</v>
      </c>
      <c r="K579" s="24">
        <f t="shared" si="58"/>
        <v>1716.72</v>
      </c>
      <c r="L579" s="97"/>
      <c r="M579" s="24">
        <f t="shared" si="59"/>
        <v>0</v>
      </c>
      <c r="N579" s="24">
        <f t="shared" si="60"/>
        <v>0</v>
      </c>
    </row>
    <row r="580" spans="1:14" ht="27">
      <c r="A580" s="79" t="s">
        <v>1351</v>
      </c>
      <c r="B580" s="79" t="s">
        <v>1352</v>
      </c>
      <c r="C580" s="79" t="s">
        <v>28</v>
      </c>
      <c r="D580" s="79" t="s">
        <v>29</v>
      </c>
      <c r="E580" s="24">
        <v>43</v>
      </c>
      <c r="F580" s="24">
        <f t="shared" si="61"/>
        <v>52.46</v>
      </c>
      <c r="G580" s="188">
        <v>0.18</v>
      </c>
      <c r="H580" s="24">
        <v>35.26</v>
      </c>
      <c r="I580" s="23">
        <f t="shared" si="57"/>
        <v>43.02</v>
      </c>
      <c r="J580" s="24">
        <f t="shared" si="62"/>
        <v>423.12</v>
      </c>
      <c r="K580" s="24">
        <f t="shared" si="58"/>
        <v>516.24</v>
      </c>
      <c r="L580" s="97"/>
      <c r="M580" s="24">
        <f t="shared" si="59"/>
        <v>0</v>
      </c>
      <c r="N580" s="24">
        <f t="shared" si="60"/>
        <v>0</v>
      </c>
    </row>
    <row r="581" spans="1:14" ht="27">
      <c r="A581" s="79" t="s">
        <v>1353</v>
      </c>
      <c r="B581" s="79" t="s">
        <v>1354</v>
      </c>
      <c r="C581" s="79" t="s">
        <v>28</v>
      </c>
      <c r="D581" s="79" t="s">
        <v>29</v>
      </c>
      <c r="E581" s="24">
        <v>108</v>
      </c>
      <c r="F581" s="24">
        <f t="shared" si="61"/>
        <v>131.76</v>
      </c>
      <c r="G581" s="188">
        <v>0.18</v>
      </c>
      <c r="H581" s="24">
        <v>88.7</v>
      </c>
      <c r="I581" s="23">
        <f t="shared" si="57"/>
        <v>108.21</v>
      </c>
      <c r="J581" s="24">
        <f t="shared" si="62"/>
        <v>1064.4000000000001</v>
      </c>
      <c r="K581" s="24">
        <f t="shared" si="58"/>
        <v>1298.52</v>
      </c>
      <c r="L581" s="97"/>
      <c r="M581" s="24">
        <f t="shared" si="59"/>
        <v>0</v>
      </c>
      <c r="N581" s="24">
        <f t="shared" si="60"/>
        <v>0</v>
      </c>
    </row>
    <row r="582" spans="1:14" ht="27">
      <c r="A582" s="79" t="s">
        <v>1355</v>
      </c>
      <c r="B582" s="79" t="s">
        <v>1356</v>
      </c>
      <c r="C582" s="79" t="s">
        <v>28</v>
      </c>
      <c r="D582" s="79" t="s">
        <v>29</v>
      </c>
      <c r="E582" s="24">
        <v>19</v>
      </c>
      <c r="F582" s="24">
        <f t="shared" ref="F582" si="63">E582*1.22</f>
        <v>23.18</v>
      </c>
      <c r="G582" s="188">
        <v>0.18</v>
      </c>
      <c r="H582" s="24">
        <v>15.58</v>
      </c>
      <c r="I582" s="23">
        <f t="shared" ref="I582" si="64">ROUND(H582*1.22,2)</f>
        <v>19.010000000000002</v>
      </c>
      <c r="J582" s="24">
        <f>IF(C582="1 Month(s)", H582*12, H582)</f>
        <v>186.96</v>
      </c>
      <c r="K582" s="24">
        <f t="shared" ref="K582" si="65">IF(C582="1 Month(s)", I582*12, I582)</f>
        <v>228.12</v>
      </c>
      <c r="L582" s="97"/>
      <c r="M582" s="24">
        <f t="shared" ref="M582" si="66">J582*L582</f>
        <v>0</v>
      </c>
      <c r="N582" s="24">
        <f t="shared" ref="N582" si="67">K582*L582</f>
        <v>0</v>
      </c>
    </row>
    <row r="583" spans="1:14" ht="18">
      <c r="A583" s="94" t="s">
        <v>334</v>
      </c>
      <c r="B583" s="94"/>
      <c r="C583" s="94"/>
      <c r="D583" s="94"/>
      <c r="E583" s="193"/>
      <c r="F583" s="193"/>
      <c r="G583" s="194"/>
      <c r="H583" s="193"/>
      <c r="I583" s="217"/>
      <c r="J583" s="95"/>
      <c r="K583" s="95"/>
      <c r="L583" s="192">
        <f>SUM(L480:L582)</f>
        <v>0</v>
      </c>
      <c r="M583" s="195">
        <f>SUM(M480:M582)</f>
        <v>0</v>
      </c>
      <c r="N583" s="195">
        <f>SUM(N480:N582)</f>
        <v>0</v>
      </c>
    </row>
    <row r="584" spans="1:14" ht="15.6">
      <c r="A584" s="75"/>
      <c r="B584" s="75"/>
      <c r="C584" s="75"/>
      <c r="D584" s="196"/>
      <c r="E584" s="75"/>
      <c r="F584" s="75"/>
      <c r="G584" s="75"/>
      <c r="H584" s="75"/>
      <c r="I584" s="285" t="s">
        <v>1150</v>
      </c>
      <c r="J584" s="285"/>
      <c r="K584" s="285"/>
      <c r="L584" s="285"/>
      <c r="M584" s="189">
        <f>M583</f>
        <v>0</v>
      </c>
      <c r="N584" s="190" t="s">
        <v>20</v>
      </c>
    </row>
    <row r="586" spans="1:14" ht="13.8">
      <c r="A586" s="282" t="s">
        <v>422</v>
      </c>
      <c r="B586" s="282" t="s">
        <v>423</v>
      </c>
      <c r="C586" s="282" t="s">
        <v>424</v>
      </c>
      <c r="D586" s="282" t="s">
        <v>425</v>
      </c>
      <c r="E586" s="259" t="s">
        <v>12</v>
      </c>
      <c r="F586" s="259"/>
      <c r="G586" s="259" t="s">
        <v>389</v>
      </c>
      <c r="H586" s="259" t="s">
        <v>14</v>
      </c>
      <c r="I586" s="259"/>
      <c r="J586" s="260" t="s">
        <v>37</v>
      </c>
      <c r="K586" s="261"/>
      <c r="L586" s="286" t="s">
        <v>426</v>
      </c>
      <c r="M586" s="259" t="s">
        <v>1765</v>
      </c>
      <c r="N586" s="259"/>
    </row>
    <row r="587" spans="1:14" ht="24">
      <c r="A587" s="283"/>
      <c r="B587" s="283"/>
      <c r="C587" s="283"/>
      <c r="D587" s="283"/>
      <c r="E587" s="53" t="s">
        <v>20</v>
      </c>
      <c r="F587" s="53" t="s">
        <v>21</v>
      </c>
      <c r="G587" s="259"/>
      <c r="H587" s="53" t="s">
        <v>20</v>
      </c>
      <c r="I587" s="53" t="s">
        <v>21</v>
      </c>
      <c r="J587" s="9" t="s">
        <v>376</v>
      </c>
      <c r="K587" s="9" t="s">
        <v>22</v>
      </c>
      <c r="L587" s="286"/>
      <c r="M587" s="54" t="s">
        <v>20</v>
      </c>
      <c r="N587" s="54" t="s">
        <v>21</v>
      </c>
    </row>
    <row r="588" spans="1:14" ht="13.8">
      <c r="A588" s="79" t="s">
        <v>1357</v>
      </c>
      <c r="B588" s="79" t="s">
        <v>1358</v>
      </c>
      <c r="C588" s="79" t="s">
        <v>1359</v>
      </c>
      <c r="D588" s="79" t="s">
        <v>29</v>
      </c>
      <c r="E588" s="24">
        <v>148</v>
      </c>
      <c r="F588" s="24">
        <f>E588*1.22</f>
        <v>180.56</v>
      </c>
      <c r="G588" s="188">
        <v>0.18</v>
      </c>
      <c r="H588" s="24">
        <v>121.44</v>
      </c>
      <c r="I588" s="23">
        <f>ROUND(H588*1.22,2)</f>
        <v>148.16</v>
      </c>
      <c r="J588" s="24">
        <f t="shared" ref="J588:J651" si="68">IF(C588="1 Month(s)", H588*12, H588)</f>
        <v>121.44</v>
      </c>
      <c r="K588" s="24">
        <f t="shared" ref="K588:K651" si="69">IF(C588="1 Month(s)", I588*12, I588)</f>
        <v>148.16</v>
      </c>
      <c r="L588" s="97"/>
      <c r="M588" s="24">
        <f>J588*L588</f>
        <v>0</v>
      </c>
      <c r="N588" s="24">
        <f>K588*L588</f>
        <v>0</v>
      </c>
    </row>
    <row r="589" spans="1:14" ht="13.8">
      <c r="A589" s="79" t="s">
        <v>1360</v>
      </c>
      <c r="B589" s="79" t="s">
        <v>1361</v>
      </c>
      <c r="C589" s="79" t="s">
        <v>1359</v>
      </c>
      <c r="D589" s="79" t="s">
        <v>29</v>
      </c>
      <c r="E589" s="24">
        <v>194</v>
      </c>
      <c r="F589" s="24">
        <f t="shared" ref="F589:F652" si="70">E589*1.22</f>
        <v>236.68</v>
      </c>
      <c r="G589" s="188">
        <v>0.18</v>
      </c>
      <c r="H589" s="24">
        <v>159.08000000000001</v>
      </c>
      <c r="I589" s="23">
        <f t="shared" ref="I589:I652" si="71">ROUND(H589*1.22,2)</f>
        <v>194.08</v>
      </c>
      <c r="J589" s="24">
        <f t="shared" si="68"/>
        <v>159.08000000000001</v>
      </c>
      <c r="K589" s="24">
        <f t="shared" si="69"/>
        <v>194.08</v>
      </c>
      <c r="L589" s="97"/>
      <c r="M589" s="24">
        <f t="shared" ref="M589:M652" si="72">J589*L589</f>
        <v>0</v>
      </c>
      <c r="N589" s="24">
        <f t="shared" ref="N589:N652" si="73">K589*L589</f>
        <v>0</v>
      </c>
    </row>
    <row r="590" spans="1:14" ht="13.8">
      <c r="A590" s="79" t="s">
        <v>1362</v>
      </c>
      <c r="B590" s="79" t="s">
        <v>1363</v>
      </c>
      <c r="C590" s="79" t="s">
        <v>1359</v>
      </c>
      <c r="D590" s="79" t="s">
        <v>29</v>
      </c>
      <c r="E590" s="24">
        <v>194</v>
      </c>
      <c r="F590" s="24">
        <f t="shared" si="70"/>
        <v>236.68</v>
      </c>
      <c r="G590" s="188">
        <v>0.18</v>
      </c>
      <c r="H590" s="24">
        <v>159.08000000000001</v>
      </c>
      <c r="I590" s="23">
        <f t="shared" si="71"/>
        <v>194.08</v>
      </c>
      <c r="J590" s="24">
        <f t="shared" si="68"/>
        <v>159.08000000000001</v>
      </c>
      <c r="K590" s="24">
        <f t="shared" si="69"/>
        <v>194.08</v>
      </c>
      <c r="L590" s="97"/>
      <c r="M590" s="24">
        <f t="shared" si="72"/>
        <v>0</v>
      </c>
      <c r="N590" s="24">
        <f t="shared" si="73"/>
        <v>0</v>
      </c>
    </row>
    <row r="591" spans="1:14" ht="13.8">
      <c r="A591" s="79" t="s">
        <v>1364</v>
      </c>
      <c r="B591" s="79" t="s">
        <v>1365</v>
      </c>
      <c r="C591" s="79" t="s">
        <v>1359</v>
      </c>
      <c r="D591" s="79" t="s">
        <v>29</v>
      </c>
      <c r="E591" s="24">
        <v>89</v>
      </c>
      <c r="F591" s="24">
        <f t="shared" si="70"/>
        <v>108.58</v>
      </c>
      <c r="G591" s="188">
        <v>0.18</v>
      </c>
      <c r="H591" s="24">
        <v>72.98</v>
      </c>
      <c r="I591" s="23">
        <f t="shared" si="71"/>
        <v>89.04</v>
      </c>
      <c r="J591" s="24">
        <f t="shared" si="68"/>
        <v>72.98</v>
      </c>
      <c r="K591" s="24">
        <f t="shared" si="69"/>
        <v>89.04</v>
      </c>
      <c r="L591" s="97"/>
      <c r="M591" s="24">
        <f t="shared" si="72"/>
        <v>0</v>
      </c>
      <c r="N591" s="24">
        <f t="shared" si="73"/>
        <v>0</v>
      </c>
    </row>
    <row r="592" spans="1:14" ht="13.8">
      <c r="A592" s="79" t="s">
        <v>1366</v>
      </c>
      <c r="B592" s="79" t="s">
        <v>1367</v>
      </c>
      <c r="C592" s="79" t="s">
        <v>1359</v>
      </c>
      <c r="D592" s="79" t="s">
        <v>29</v>
      </c>
      <c r="E592" s="24">
        <v>114</v>
      </c>
      <c r="F592" s="24">
        <f t="shared" si="70"/>
        <v>139.07999999999998</v>
      </c>
      <c r="G592" s="188">
        <v>0.18</v>
      </c>
      <c r="H592" s="24">
        <v>93.48</v>
      </c>
      <c r="I592" s="23">
        <f t="shared" si="71"/>
        <v>114.05</v>
      </c>
      <c r="J592" s="24">
        <f t="shared" si="68"/>
        <v>93.48</v>
      </c>
      <c r="K592" s="24">
        <f t="shared" si="69"/>
        <v>114.05</v>
      </c>
      <c r="L592" s="97"/>
      <c r="M592" s="24">
        <f t="shared" si="72"/>
        <v>0</v>
      </c>
      <c r="N592" s="24">
        <f t="shared" si="73"/>
        <v>0</v>
      </c>
    </row>
    <row r="593" spans="1:14" ht="13.8">
      <c r="A593" s="79" t="s">
        <v>1368</v>
      </c>
      <c r="B593" s="79" t="s">
        <v>1369</v>
      </c>
      <c r="C593" s="79" t="s">
        <v>1359</v>
      </c>
      <c r="D593" s="79" t="s">
        <v>29</v>
      </c>
      <c r="E593" s="24">
        <v>77</v>
      </c>
      <c r="F593" s="24">
        <f t="shared" si="70"/>
        <v>93.94</v>
      </c>
      <c r="G593" s="188">
        <v>0.18</v>
      </c>
      <c r="H593" s="24">
        <v>63.14</v>
      </c>
      <c r="I593" s="23">
        <f t="shared" si="71"/>
        <v>77.03</v>
      </c>
      <c r="J593" s="24">
        <f t="shared" si="68"/>
        <v>63.14</v>
      </c>
      <c r="K593" s="24">
        <f t="shared" si="69"/>
        <v>77.03</v>
      </c>
      <c r="L593" s="97"/>
      <c r="M593" s="24">
        <f t="shared" si="72"/>
        <v>0</v>
      </c>
      <c r="N593" s="24">
        <f t="shared" si="73"/>
        <v>0</v>
      </c>
    </row>
    <row r="594" spans="1:14" ht="13.8">
      <c r="A594" s="79" t="s">
        <v>1370</v>
      </c>
      <c r="B594" s="79" t="s">
        <v>1371</v>
      </c>
      <c r="C594" s="79" t="s">
        <v>1359</v>
      </c>
      <c r="D594" s="79" t="s">
        <v>29</v>
      </c>
      <c r="E594" s="24">
        <v>101</v>
      </c>
      <c r="F594" s="24">
        <f t="shared" si="70"/>
        <v>123.22</v>
      </c>
      <c r="G594" s="188">
        <v>0.18</v>
      </c>
      <c r="H594" s="24">
        <v>82.82</v>
      </c>
      <c r="I594" s="23">
        <f t="shared" si="71"/>
        <v>101.04</v>
      </c>
      <c r="J594" s="24">
        <f t="shared" si="68"/>
        <v>82.82</v>
      </c>
      <c r="K594" s="24">
        <f t="shared" si="69"/>
        <v>101.04</v>
      </c>
      <c r="L594" s="97"/>
      <c r="M594" s="24">
        <f t="shared" si="72"/>
        <v>0</v>
      </c>
      <c r="N594" s="24">
        <f t="shared" si="73"/>
        <v>0</v>
      </c>
    </row>
    <row r="595" spans="1:14" ht="13.8">
      <c r="A595" s="79" t="s">
        <v>1372</v>
      </c>
      <c r="B595" s="79" t="s">
        <v>1373</v>
      </c>
      <c r="C595" s="79" t="s">
        <v>1359</v>
      </c>
      <c r="D595" s="79" t="s">
        <v>29</v>
      </c>
      <c r="E595" s="24">
        <v>157</v>
      </c>
      <c r="F595" s="24">
        <f t="shared" si="70"/>
        <v>191.54</v>
      </c>
      <c r="G595" s="188">
        <v>0.18</v>
      </c>
      <c r="H595" s="24">
        <v>128.74</v>
      </c>
      <c r="I595" s="23">
        <f t="shared" si="71"/>
        <v>157.06</v>
      </c>
      <c r="J595" s="24">
        <f t="shared" si="68"/>
        <v>128.74</v>
      </c>
      <c r="K595" s="24">
        <f t="shared" si="69"/>
        <v>157.06</v>
      </c>
      <c r="L595" s="97"/>
      <c r="M595" s="24">
        <f t="shared" si="72"/>
        <v>0</v>
      </c>
      <c r="N595" s="24">
        <f t="shared" si="73"/>
        <v>0</v>
      </c>
    </row>
    <row r="596" spans="1:14" ht="13.8">
      <c r="A596" s="79" t="s">
        <v>1374</v>
      </c>
      <c r="B596" s="79" t="s">
        <v>1375</v>
      </c>
      <c r="C596" s="79" t="s">
        <v>1359</v>
      </c>
      <c r="D596" s="79" t="s">
        <v>29</v>
      </c>
      <c r="E596" s="24">
        <v>204</v>
      </c>
      <c r="F596" s="24">
        <f t="shared" si="70"/>
        <v>248.88</v>
      </c>
      <c r="G596" s="188">
        <v>0.18</v>
      </c>
      <c r="H596" s="24">
        <v>167.4</v>
      </c>
      <c r="I596" s="23">
        <f t="shared" si="71"/>
        <v>204.23</v>
      </c>
      <c r="J596" s="24">
        <f t="shared" si="68"/>
        <v>167.4</v>
      </c>
      <c r="K596" s="24">
        <f t="shared" si="69"/>
        <v>204.23</v>
      </c>
      <c r="L596" s="97"/>
      <c r="M596" s="24">
        <f t="shared" si="72"/>
        <v>0</v>
      </c>
      <c r="N596" s="24">
        <f t="shared" si="73"/>
        <v>0</v>
      </c>
    </row>
    <row r="597" spans="1:14" ht="13.8">
      <c r="A597" s="79" t="s">
        <v>1376</v>
      </c>
      <c r="B597" s="79" t="s">
        <v>1377</v>
      </c>
      <c r="C597" s="79" t="s">
        <v>1359</v>
      </c>
      <c r="D597" s="79" t="s">
        <v>29</v>
      </c>
      <c r="E597" s="24">
        <v>30</v>
      </c>
      <c r="F597" s="24">
        <f t="shared" si="70"/>
        <v>36.6</v>
      </c>
      <c r="G597" s="188">
        <v>0.18</v>
      </c>
      <c r="H597" s="24">
        <v>24.6</v>
      </c>
      <c r="I597" s="23">
        <f t="shared" si="71"/>
        <v>30.01</v>
      </c>
      <c r="J597" s="24">
        <f t="shared" si="68"/>
        <v>24.6</v>
      </c>
      <c r="K597" s="24">
        <f t="shared" si="69"/>
        <v>30.01</v>
      </c>
      <c r="L597" s="97"/>
      <c r="M597" s="24">
        <f t="shared" si="72"/>
        <v>0</v>
      </c>
      <c r="N597" s="24">
        <f t="shared" si="73"/>
        <v>0</v>
      </c>
    </row>
    <row r="598" spans="1:14" ht="13.8">
      <c r="A598" s="79" t="s">
        <v>1378</v>
      </c>
      <c r="B598" s="79" t="s">
        <v>1379</v>
      </c>
      <c r="C598" s="79" t="s">
        <v>1359</v>
      </c>
      <c r="D598" s="79" t="s">
        <v>29</v>
      </c>
      <c r="E598" s="24">
        <v>38</v>
      </c>
      <c r="F598" s="24">
        <f t="shared" si="70"/>
        <v>46.36</v>
      </c>
      <c r="G598" s="188">
        <v>0.18</v>
      </c>
      <c r="H598" s="24">
        <v>31.16</v>
      </c>
      <c r="I598" s="23">
        <f t="shared" si="71"/>
        <v>38.020000000000003</v>
      </c>
      <c r="J598" s="24">
        <f t="shared" si="68"/>
        <v>31.16</v>
      </c>
      <c r="K598" s="24">
        <f t="shared" si="69"/>
        <v>38.020000000000003</v>
      </c>
      <c r="L598" s="97"/>
      <c r="M598" s="24">
        <f t="shared" si="72"/>
        <v>0</v>
      </c>
      <c r="N598" s="24">
        <f t="shared" si="73"/>
        <v>0</v>
      </c>
    </row>
    <row r="599" spans="1:14" ht="13.8">
      <c r="A599" s="79" t="s">
        <v>1380</v>
      </c>
      <c r="B599" s="79" t="s">
        <v>1381</v>
      </c>
      <c r="C599" s="79" t="s">
        <v>1359</v>
      </c>
      <c r="D599" s="79" t="s">
        <v>29</v>
      </c>
      <c r="E599" s="24">
        <v>64</v>
      </c>
      <c r="F599" s="24">
        <f t="shared" si="70"/>
        <v>78.08</v>
      </c>
      <c r="G599" s="188">
        <v>0.18</v>
      </c>
      <c r="H599" s="24">
        <v>52.48</v>
      </c>
      <c r="I599" s="23">
        <f t="shared" si="71"/>
        <v>64.03</v>
      </c>
      <c r="J599" s="24">
        <f t="shared" si="68"/>
        <v>52.48</v>
      </c>
      <c r="K599" s="24">
        <f t="shared" si="69"/>
        <v>64.03</v>
      </c>
      <c r="L599" s="97"/>
      <c r="M599" s="24">
        <f t="shared" si="72"/>
        <v>0</v>
      </c>
      <c r="N599" s="24">
        <f t="shared" si="73"/>
        <v>0</v>
      </c>
    </row>
    <row r="600" spans="1:14" ht="13.8">
      <c r="A600" s="79" t="s">
        <v>1382</v>
      </c>
      <c r="B600" s="79" t="s">
        <v>1383</v>
      </c>
      <c r="C600" s="79" t="s">
        <v>1359</v>
      </c>
      <c r="D600" s="79" t="s">
        <v>29</v>
      </c>
      <c r="E600" s="24">
        <v>82</v>
      </c>
      <c r="F600" s="24">
        <f t="shared" si="70"/>
        <v>100.03999999999999</v>
      </c>
      <c r="G600" s="188">
        <v>0.18</v>
      </c>
      <c r="H600" s="24">
        <v>67.239999999999995</v>
      </c>
      <c r="I600" s="23">
        <f t="shared" si="71"/>
        <v>82.03</v>
      </c>
      <c r="J600" s="24">
        <f t="shared" si="68"/>
        <v>67.239999999999995</v>
      </c>
      <c r="K600" s="24">
        <f t="shared" si="69"/>
        <v>82.03</v>
      </c>
      <c r="L600" s="97"/>
      <c r="M600" s="24">
        <f t="shared" si="72"/>
        <v>0</v>
      </c>
      <c r="N600" s="24">
        <f t="shared" si="73"/>
        <v>0</v>
      </c>
    </row>
    <row r="601" spans="1:14" ht="13.8">
      <c r="A601" s="79" t="s">
        <v>1384</v>
      </c>
      <c r="B601" s="79" t="s">
        <v>1385</v>
      </c>
      <c r="C601" s="79" t="s">
        <v>1359</v>
      </c>
      <c r="D601" s="79" t="s">
        <v>29</v>
      </c>
      <c r="E601" s="24">
        <v>148</v>
      </c>
      <c r="F601" s="24">
        <f t="shared" si="70"/>
        <v>180.56</v>
      </c>
      <c r="G601" s="188">
        <v>0.18</v>
      </c>
      <c r="H601" s="24">
        <v>121.44</v>
      </c>
      <c r="I601" s="23">
        <f t="shared" si="71"/>
        <v>148.16</v>
      </c>
      <c r="J601" s="24">
        <f t="shared" si="68"/>
        <v>121.44</v>
      </c>
      <c r="K601" s="24">
        <f t="shared" si="69"/>
        <v>148.16</v>
      </c>
      <c r="L601" s="97"/>
      <c r="M601" s="24">
        <f t="shared" si="72"/>
        <v>0</v>
      </c>
      <c r="N601" s="24">
        <f t="shared" si="73"/>
        <v>0</v>
      </c>
    </row>
    <row r="602" spans="1:14" ht="13.8">
      <c r="A602" s="79" t="s">
        <v>1386</v>
      </c>
      <c r="B602" s="79" t="s">
        <v>1387</v>
      </c>
      <c r="C602" s="79" t="s">
        <v>1359</v>
      </c>
      <c r="D602" s="79" t="s">
        <v>29</v>
      </c>
      <c r="E602" s="24">
        <v>950</v>
      </c>
      <c r="F602" s="24">
        <f t="shared" si="70"/>
        <v>1159</v>
      </c>
      <c r="G602" s="188">
        <v>0.18</v>
      </c>
      <c r="H602" s="24">
        <v>781.44</v>
      </c>
      <c r="I602" s="23">
        <f t="shared" si="71"/>
        <v>953.36</v>
      </c>
      <c r="J602" s="24">
        <f t="shared" si="68"/>
        <v>781.44</v>
      </c>
      <c r="K602" s="24">
        <f t="shared" si="69"/>
        <v>953.36</v>
      </c>
      <c r="L602" s="97"/>
      <c r="M602" s="24">
        <f t="shared" si="72"/>
        <v>0</v>
      </c>
      <c r="N602" s="24">
        <f t="shared" si="73"/>
        <v>0</v>
      </c>
    </row>
    <row r="603" spans="1:14" ht="13.8">
      <c r="A603" s="79" t="s">
        <v>1388</v>
      </c>
      <c r="B603" s="79" t="s">
        <v>1389</v>
      </c>
      <c r="C603" s="79" t="s">
        <v>1359</v>
      </c>
      <c r="D603" s="79" t="s">
        <v>29</v>
      </c>
      <c r="E603" s="24">
        <v>572</v>
      </c>
      <c r="F603" s="24">
        <f t="shared" si="70"/>
        <v>697.84</v>
      </c>
      <c r="G603" s="188">
        <v>0.18</v>
      </c>
      <c r="H603" s="24">
        <v>470.28</v>
      </c>
      <c r="I603" s="23">
        <f t="shared" si="71"/>
        <v>573.74</v>
      </c>
      <c r="J603" s="24">
        <f t="shared" si="68"/>
        <v>470.28</v>
      </c>
      <c r="K603" s="24">
        <f t="shared" si="69"/>
        <v>573.74</v>
      </c>
      <c r="L603" s="97"/>
      <c r="M603" s="24">
        <f t="shared" si="72"/>
        <v>0</v>
      </c>
      <c r="N603" s="24">
        <f t="shared" si="73"/>
        <v>0</v>
      </c>
    </row>
    <row r="604" spans="1:14" ht="13.8">
      <c r="A604" s="79" t="s">
        <v>1390</v>
      </c>
      <c r="B604" s="79" t="s">
        <v>1391</v>
      </c>
      <c r="C604" s="79" t="s">
        <v>1359</v>
      </c>
      <c r="D604" s="79" t="s">
        <v>29</v>
      </c>
      <c r="E604" s="24">
        <v>148</v>
      </c>
      <c r="F604" s="24">
        <f t="shared" si="70"/>
        <v>180.56</v>
      </c>
      <c r="G604" s="188">
        <v>0.18</v>
      </c>
      <c r="H604" s="24">
        <v>121.44</v>
      </c>
      <c r="I604" s="23">
        <f t="shared" si="71"/>
        <v>148.16</v>
      </c>
      <c r="J604" s="24">
        <f t="shared" si="68"/>
        <v>121.44</v>
      </c>
      <c r="K604" s="24">
        <f t="shared" si="69"/>
        <v>148.16</v>
      </c>
      <c r="L604" s="97"/>
      <c r="M604" s="24">
        <f t="shared" si="72"/>
        <v>0</v>
      </c>
      <c r="N604" s="24">
        <f t="shared" si="73"/>
        <v>0</v>
      </c>
    </row>
    <row r="605" spans="1:14" ht="13.8">
      <c r="A605" s="79" t="s">
        <v>1392</v>
      </c>
      <c r="B605" s="79" t="s">
        <v>1393</v>
      </c>
      <c r="C605" s="79" t="s">
        <v>1359</v>
      </c>
      <c r="D605" s="79" t="s">
        <v>29</v>
      </c>
      <c r="E605" s="24">
        <v>148</v>
      </c>
      <c r="F605" s="24">
        <f t="shared" si="70"/>
        <v>180.56</v>
      </c>
      <c r="G605" s="188">
        <v>0.18</v>
      </c>
      <c r="H605" s="24">
        <v>121.44</v>
      </c>
      <c r="I605" s="23">
        <f t="shared" si="71"/>
        <v>148.16</v>
      </c>
      <c r="J605" s="24">
        <f t="shared" si="68"/>
        <v>121.44</v>
      </c>
      <c r="K605" s="24">
        <f t="shared" si="69"/>
        <v>148.16</v>
      </c>
      <c r="L605" s="97"/>
      <c r="M605" s="24">
        <f t="shared" si="72"/>
        <v>0</v>
      </c>
      <c r="N605" s="24">
        <f t="shared" si="73"/>
        <v>0</v>
      </c>
    </row>
    <row r="606" spans="1:14" ht="13.8">
      <c r="A606" s="79" t="s">
        <v>1394</v>
      </c>
      <c r="B606" s="79" t="s">
        <v>1395</v>
      </c>
      <c r="C606" s="79" t="s">
        <v>1359</v>
      </c>
      <c r="D606" s="79" t="s">
        <v>29</v>
      </c>
      <c r="E606" s="24">
        <v>148</v>
      </c>
      <c r="F606" s="24">
        <f t="shared" si="70"/>
        <v>180.56</v>
      </c>
      <c r="G606" s="188">
        <v>0.18</v>
      </c>
      <c r="H606" s="24">
        <v>121.44</v>
      </c>
      <c r="I606" s="23">
        <f t="shared" si="71"/>
        <v>148.16</v>
      </c>
      <c r="J606" s="24">
        <f t="shared" si="68"/>
        <v>121.44</v>
      </c>
      <c r="K606" s="24">
        <f t="shared" si="69"/>
        <v>148.16</v>
      </c>
      <c r="L606" s="97"/>
      <c r="M606" s="24">
        <f t="shared" si="72"/>
        <v>0</v>
      </c>
      <c r="N606" s="24">
        <f t="shared" si="73"/>
        <v>0</v>
      </c>
    </row>
    <row r="607" spans="1:14" ht="13.8">
      <c r="A607" s="79" t="s">
        <v>1396</v>
      </c>
      <c r="B607" s="79" t="s">
        <v>1397</v>
      </c>
      <c r="C607" s="79" t="s">
        <v>1359</v>
      </c>
      <c r="D607" s="79" t="s">
        <v>29</v>
      </c>
      <c r="E607" s="24">
        <v>379</v>
      </c>
      <c r="F607" s="24">
        <f t="shared" si="70"/>
        <v>462.38</v>
      </c>
      <c r="G607" s="188">
        <v>0.18</v>
      </c>
      <c r="H607" s="24">
        <v>311.88</v>
      </c>
      <c r="I607" s="23">
        <f t="shared" si="71"/>
        <v>380.49</v>
      </c>
      <c r="J607" s="24">
        <f t="shared" si="68"/>
        <v>311.88</v>
      </c>
      <c r="K607" s="24">
        <f t="shared" si="69"/>
        <v>380.49</v>
      </c>
      <c r="L607" s="97"/>
      <c r="M607" s="24">
        <f t="shared" si="72"/>
        <v>0</v>
      </c>
      <c r="N607" s="24">
        <f t="shared" si="73"/>
        <v>0</v>
      </c>
    </row>
    <row r="608" spans="1:14" ht="13.8">
      <c r="A608" s="79" t="s">
        <v>1398</v>
      </c>
      <c r="B608" s="79" t="s">
        <v>1399</v>
      </c>
      <c r="C608" s="79" t="s">
        <v>1359</v>
      </c>
      <c r="D608" s="79" t="s">
        <v>29</v>
      </c>
      <c r="E608" s="24">
        <v>517</v>
      </c>
      <c r="F608" s="24">
        <f t="shared" si="70"/>
        <v>630.74</v>
      </c>
      <c r="G608" s="188">
        <v>0.18</v>
      </c>
      <c r="H608" s="24">
        <v>425.4</v>
      </c>
      <c r="I608" s="23">
        <f t="shared" si="71"/>
        <v>518.99</v>
      </c>
      <c r="J608" s="24">
        <f t="shared" si="68"/>
        <v>425.4</v>
      </c>
      <c r="K608" s="24">
        <f t="shared" si="69"/>
        <v>518.99</v>
      </c>
      <c r="L608" s="97"/>
      <c r="M608" s="24">
        <f t="shared" si="72"/>
        <v>0</v>
      </c>
      <c r="N608" s="24">
        <f t="shared" si="73"/>
        <v>0</v>
      </c>
    </row>
    <row r="609" spans="1:14" ht="13.8">
      <c r="A609" s="79" t="s">
        <v>1400</v>
      </c>
      <c r="B609" s="79" t="s">
        <v>1401</v>
      </c>
      <c r="C609" s="79" t="s">
        <v>1359</v>
      </c>
      <c r="D609" s="79" t="s">
        <v>29</v>
      </c>
      <c r="E609" s="24">
        <v>80</v>
      </c>
      <c r="F609" s="24">
        <f t="shared" si="70"/>
        <v>97.6</v>
      </c>
      <c r="G609" s="188">
        <v>0.18</v>
      </c>
      <c r="H609" s="24">
        <v>65.599999999999994</v>
      </c>
      <c r="I609" s="23">
        <f t="shared" si="71"/>
        <v>80.03</v>
      </c>
      <c r="J609" s="24">
        <f t="shared" si="68"/>
        <v>65.599999999999994</v>
      </c>
      <c r="K609" s="24">
        <f t="shared" si="69"/>
        <v>80.03</v>
      </c>
      <c r="L609" s="97"/>
      <c r="M609" s="24">
        <f t="shared" si="72"/>
        <v>0</v>
      </c>
      <c r="N609" s="24">
        <f t="shared" si="73"/>
        <v>0</v>
      </c>
    </row>
    <row r="610" spans="1:14" ht="13.8">
      <c r="A610" s="79" t="s">
        <v>1402</v>
      </c>
      <c r="B610" s="79" t="s">
        <v>1403</v>
      </c>
      <c r="C610" s="79" t="s">
        <v>1359</v>
      </c>
      <c r="D610" s="79" t="s">
        <v>29</v>
      </c>
      <c r="E610" s="24">
        <v>379</v>
      </c>
      <c r="F610" s="24">
        <f t="shared" si="70"/>
        <v>462.38</v>
      </c>
      <c r="G610" s="188">
        <v>0.18</v>
      </c>
      <c r="H610" s="24">
        <v>311.88</v>
      </c>
      <c r="I610" s="23">
        <f t="shared" si="71"/>
        <v>380.49</v>
      </c>
      <c r="J610" s="24">
        <f>IF(C610="1 Month(s)", H610*12, H610)</f>
        <v>311.88</v>
      </c>
      <c r="K610" s="24">
        <f t="shared" si="69"/>
        <v>380.49</v>
      </c>
      <c r="L610" s="97"/>
      <c r="M610" s="24">
        <f t="shared" si="72"/>
        <v>0</v>
      </c>
      <c r="N610" s="24">
        <f t="shared" si="73"/>
        <v>0</v>
      </c>
    </row>
    <row r="611" spans="1:14" ht="13.8">
      <c r="A611" s="79" t="s">
        <v>1404</v>
      </c>
      <c r="B611" s="79" t="s">
        <v>1405</v>
      </c>
      <c r="C611" s="79" t="s">
        <v>1359</v>
      </c>
      <c r="D611" s="79" t="s">
        <v>29</v>
      </c>
      <c r="E611" s="24">
        <v>26</v>
      </c>
      <c r="F611" s="24">
        <f t="shared" si="70"/>
        <v>31.72</v>
      </c>
      <c r="G611" s="188">
        <v>0.18</v>
      </c>
      <c r="H611" s="24">
        <v>21.36</v>
      </c>
      <c r="I611" s="23">
        <f t="shared" si="71"/>
        <v>26.06</v>
      </c>
      <c r="J611" s="24">
        <f t="shared" si="68"/>
        <v>21.36</v>
      </c>
      <c r="K611" s="24">
        <f t="shared" si="69"/>
        <v>26.06</v>
      </c>
      <c r="L611" s="97"/>
      <c r="M611" s="24">
        <f t="shared" si="72"/>
        <v>0</v>
      </c>
      <c r="N611" s="24">
        <f t="shared" si="73"/>
        <v>0</v>
      </c>
    </row>
    <row r="612" spans="1:14" ht="13.8">
      <c r="A612" s="79" t="s">
        <v>1406</v>
      </c>
      <c r="B612" s="79" t="s">
        <v>1407</v>
      </c>
      <c r="C612" s="79" t="s">
        <v>1359</v>
      </c>
      <c r="D612" s="79" t="s">
        <v>29</v>
      </c>
      <c r="E612" s="24">
        <v>32</v>
      </c>
      <c r="F612" s="24">
        <f t="shared" si="70"/>
        <v>39.04</v>
      </c>
      <c r="G612" s="188">
        <v>0.18</v>
      </c>
      <c r="H612" s="24">
        <v>26.24</v>
      </c>
      <c r="I612" s="23">
        <f t="shared" si="71"/>
        <v>32.01</v>
      </c>
      <c r="J612" s="24">
        <f t="shared" si="68"/>
        <v>26.24</v>
      </c>
      <c r="K612" s="24">
        <f t="shared" si="69"/>
        <v>32.01</v>
      </c>
      <c r="L612" s="97"/>
      <c r="M612" s="24">
        <f t="shared" si="72"/>
        <v>0</v>
      </c>
      <c r="N612" s="24">
        <f t="shared" si="73"/>
        <v>0</v>
      </c>
    </row>
    <row r="613" spans="1:14" ht="13.8">
      <c r="A613" s="79" t="s">
        <v>1408</v>
      </c>
      <c r="B613" s="79" t="s">
        <v>1409</v>
      </c>
      <c r="C613" s="79" t="s">
        <v>1359</v>
      </c>
      <c r="D613" s="79" t="s">
        <v>29</v>
      </c>
      <c r="E613" s="24">
        <v>148</v>
      </c>
      <c r="F613" s="24">
        <f t="shared" si="70"/>
        <v>180.56</v>
      </c>
      <c r="G613" s="188">
        <v>0.18</v>
      </c>
      <c r="H613" s="24">
        <v>121.44</v>
      </c>
      <c r="I613" s="23">
        <f t="shared" si="71"/>
        <v>148.16</v>
      </c>
      <c r="J613" s="24">
        <f t="shared" si="68"/>
        <v>121.44</v>
      </c>
      <c r="K613" s="24">
        <f t="shared" si="69"/>
        <v>148.16</v>
      </c>
      <c r="L613" s="97"/>
      <c r="M613" s="24">
        <f t="shared" si="72"/>
        <v>0</v>
      </c>
      <c r="N613" s="24">
        <f t="shared" si="73"/>
        <v>0</v>
      </c>
    </row>
    <row r="614" spans="1:14" ht="13.8">
      <c r="A614" s="79" t="s">
        <v>1410</v>
      </c>
      <c r="B614" s="79" t="s">
        <v>1411</v>
      </c>
      <c r="C614" s="79" t="s">
        <v>1359</v>
      </c>
      <c r="D614" s="79" t="s">
        <v>29</v>
      </c>
      <c r="E614" s="24">
        <v>148</v>
      </c>
      <c r="F614" s="24">
        <f t="shared" si="70"/>
        <v>180.56</v>
      </c>
      <c r="G614" s="188">
        <v>0.18</v>
      </c>
      <c r="H614" s="24">
        <v>121.44</v>
      </c>
      <c r="I614" s="23">
        <f t="shared" si="71"/>
        <v>148.16</v>
      </c>
      <c r="J614" s="24">
        <f t="shared" si="68"/>
        <v>121.44</v>
      </c>
      <c r="K614" s="24">
        <f t="shared" si="69"/>
        <v>148.16</v>
      </c>
      <c r="L614" s="97"/>
      <c r="M614" s="24">
        <f t="shared" si="72"/>
        <v>0</v>
      </c>
      <c r="N614" s="24">
        <f t="shared" si="73"/>
        <v>0</v>
      </c>
    </row>
    <row r="615" spans="1:14" ht="13.8">
      <c r="A615" s="79" t="s">
        <v>1412</v>
      </c>
      <c r="B615" s="79" t="s">
        <v>1413</v>
      </c>
      <c r="C615" s="79" t="s">
        <v>1359</v>
      </c>
      <c r="D615" s="79" t="s">
        <v>29</v>
      </c>
      <c r="E615" s="24">
        <v>830</v>
      </c>
      <c r="F615" s="24">
        <f t="shared" si="70"/>
        <v>1012.6</v>
      </c>
      <c r="G615" s="188">
        <v>0.18</v>
      </c>
      <c r="H615" s="24">
        <v>683.04</v>
      </c>
      <c r="I615" s="23">
        <f t="shared" si="71"/>
        <v>833.31</v>
      </c>
      <c r="J615" s="24">
        <f t="shared" si="68"/>
        <v>683.04</v>
      </c>
      <c r="K615" s="24">
        <f t="shared" si="69"/>
        <v>833.31</v>
      </c>
      <c r="L615" s="97"/>
      <c r="M615" s="24">
        <f t="shared" si="72"/>
        <v>0</v>
      </c>
      <c r="N615" s="24">
        <f t="shared" si="73"/>
        <v>0</v>
      </c>
    </row>
    <row r="616" spans="1:14" ht="13.8">
      <c r="A616" s="79" t="s">
        <v>1414</v>
      </c>
      <c r="B616" s="79" t="s">
        <v>1415</v>
      </c>
      <c r="C616" s="79" t="s">
        <v>1359</v>
      </c>
      <c r="D616" s="79" t="s">
        <v>29</v>
      </c>
      <c r="E616" s="24">
        <v>6284</v>
      </c>
      <c r="F616" s="24">
        <f t="shared" si="70"/>
        <v>7666.48</v>
      </c>
      <c r="G616" s="188">
        <v>0.18</v>
      </c>
      <c r="H616" s="24">
        <v>5171.6400000000003</v>
      </c>
      <c r="I616" s="23">
        <f t="shared" si="71"/>
        <v>6309.4</v>
      </c>
      <c r="J616" s="24">
        <f t="shared" si="68"/>
        <v>5171.6400000000003</v>
      </c>
      <c r="K616" s="24">
        <f t="shared" si="69"/>
        <v>6309.4</v>
      </c>
      <c r="L616" s="97"/>
      <c r="M616" s="24">
        <f t="shared" si="72"/>
        <v>0</v>
      </c>
      <c r="N616" s="24">
        <f t="shared" si="73"/>
        <v>0</v>
      </c>
    </row>
    <row r="617" spans="1:14" ht="13.8">
      <c r="A617" s="79" t="s">
        <v>1416</v>
      </c>
      <c r="B617" s="79" t="s">
        <v>1417</v>
      </c>
      <c r="C617" s="79" t="s">
        <v>1359</v>
      </c>
      <c r="D617" s="79" t="s">
        <v>29</v>
      </c>
      <c r="E617" s="24">
        <v>5237</v>
      </c>
      <c r="F617" s="24">
        <f t="shared" si="70"/>
        <v>6389.1399999999994</v>
      </c>
      <c r="G617" s="188">
        <v>0.18</v>
      </c>
      <c r="H617" s="24">
        <v>4309.92</v>
      </c>
      <c r="I617" s="23">
        <f t="shared" si="71"/>
        <v>5258.1</v>
      </c>
      <c r="J617" s="24">
        <f t="shared" si="68"/>
        <v>4309.92</v>
      </c>
      <c r="K617" s="24">
        <f t="shared" si="69"/>
        <v>5258.1</v>
      </c>
      <c r="L617" s="97"/>
      <c r="M617" s="24">
        <f t="shared" si="72"/>
        <v>0</v>
      </c>
      <c r="N617" s="24">
        <f t="shared" si="73"/>
        <v>0</v>
      </c>
    </row>
    <row r="618" spans="1:14" ht="13.8">
      <c r="A618" s="79" t="s">
        <v>1418</v>
      </c>
      <c r="B618" s="79" t="s">
        <v>1419</v>
      </c>
      <c r="C618" s="79" t="s">
        <v>1359</v>
      </c>
      <c r="D618" s="79" t="s">
        <v>29</v>
      </c>
      <c r="E618" s="24">
        <v>655</v>
      </c>
      <c r="F618" s="24">
        <f t="shared" si="70"/>
        <v>799.1</v>
      </c>
      <c r="G618" s="188">
        <v>0.18</v>
      </c>
      <c r="H618" s="24">
        <v>538.67999999999995</v>
      </c>
      <c r="I618" s="23">
        <f t="shared" si="71"/>
        <v>657.19</v>
      </c>
      <c r="J618" s="24">
        <f t="shared" si="68"/>
        <v>538.67999999999995</v>
      </c>
      <c r="K618" s="24">
        <f t="shared" si="69"/>
        <v>657.19</v>
      </c>
      <c r="L618" s="97"/>
      <c r="M618" s="24">
        <f t="shared" si="72"/>
        <v>0</v>
      </c>
      <c r="N618" s="24">
        <f t="shared" si="73"/>
        <v>0</v>
      </c>
    </row>
    <row r="619" spans="1:14" ht="13.8">
      <c r="A619" s="79" t="s">
        <v>1420</v>
      </c>
      <c r="B619" s="79" t="s">
        <v>1421</v>
      </c>
      <c r="C619" s="79" t="s">
        <v>1359</v>
      </c>
      <c r="D619" s="79" t="s">
        <v>29</v>
      </c>
      <c r="E619" s="24">
        <v>3745</v>
      </c>
      <c r="F619" s="24">
        <f t="shared" si="70"/>
        <v>4568.8999999999996</v>
      </c>
      <c r="G619" s="188">
        <v>0.18</v>
      </c>
      <c r="H619" s="24">
        <v>3081.6</v>
      </c>
      <c r="I619" s="23">
        <f t="shared" si="71"/>
        <v>3759.55</v>
      </c>
      <c r="J619" s="24">
        <f t="shared" si="68"/>
        <v>3081.6</v>
      </c>
      <c r="K619" s="24">
        <f t="shared" si="69"/>
        <v>3759.55</v>
      </c>
      <c r="L619" s="97"/>
      <c r="M619" s="24">
        <f t="shared" si="72"/>
        <v>0</v>
      </c>
      <c r="N619" s="24">
        <f t="shared" si="73"/>
        <v>0</v>
      </c>
    </row>
    <row r="620" spans="1:14" ht="13.8">
      <c r="A620" s="79" t="s">
        <v>1422</v>
      </c>
      <c r="B620" s="79" t="s">
        <v>1423</v>
      </c>
      <c r="C620" s="79" t="s">
        <v>1359</v>
      </c>
      <c r="D620" s="79" t="s">
        <v>29</v>
      </c>
      <c r="E620" s="24">
        <v>3315</v>
      </c>
      <c r="F620" s="24">
        <f t="shared" si="70"/>
        <v>4044.2999999999997</v>
      </c>
      <c r="G620" s="188">
        <v>0.18</v>
      </c>
      <c r="H620" s="24">
        <v>2727.48</v>
      </c>
      <c r="I620" s="23">
        <f t="shared" si="71"/>
        <v>3327.53</v>
      </c>
      <c r="J620" s="24">
        <f t="shared" si="68"/>
        <v>2727.48</v>
      </c>
      <c r="K620" s="24">
        <f t="shared" si="69"/>
        <v>3327.53</v>
      </c>
      <c r="L620" s="97"/>
      <c r="M620" s="24">
        <f t="shared" si="72"/>
        <v>0</v>
      </c>
      <c r="N620" s="24">
        <f t="shared" si="73"/>
        <v>0</v>
      </c>
    </row>
    <row r="621" spans="1:14" ht="13.8">
      <c r="A621" s="79" t="s">
        <v>1424</v>
      </c>
      <c r="B621" s="79" t="s">
        <v>1425</v>
      </c>
      <c r="C621" s="79" t="s">
        <v>1359</v>
      </c>
      <c r="D621" s="79" t="s">
        <v>29</v>
      </c>
      <c r="E621" s="24">
        <v>12708</v>
      </c>
      <c r="F621" s="24">
        <f t="shared" si="70"/>
        <v>15503.76</v>
      </c>
      <c r="G621" s="188">
        <v>0.18</v>
      </c>
      <c r="H621" s="24">
        <v>10458.48</v>
      </c>
      <c r="I621" s="23">
        <f t="shared" si="71"/>
        <v>12759.35</v>
      </c>
      <c r="J621" s="24">
        <f t="shared" si="68"/>
        <v>10458.48</v>
      </c>
      <c r="K621" s="24">
        <f t="shared" si="69"/>
        <v>12759.35</v>
      </c>
      <c r="L621" s="97"/>
      <c r="M621" s="24">
        <f t="shared" si="72"/>
        <v>0</v>
      </c>
      <c r="N621" s="24">
        <f t="shared" si="73"/>
        <v>0</v>
      </c>
    </row>
    <row r="622" spans="1:14" ht="13.8">
      <c r="A622" s="79" t="s">
        <v>1426</v>
      </c>
      <c r="B622" s="79" t="s">
        <v>1427</v>
      </c>
      <c r="C622" s="79" t="s">
        <v>1359</v>
      </c>
      <c r="D622" s="79" t="s">
        <v>29</v>
      </c>
      <c r="E622" s="24">
        <v>31</v>
      </c>
      <c r="F622" s="24">
        <f t="shared" si="70"/>
        <v>37.82</v>
      </c>
      <c r="G622" s="188">
        <v>0.18</v>
      </c>
      <c r="H622" s="24">
        <v>25.42</v>
      </c>
      <c r="I622" s="23">
        <f t="shared" si="71"/>
        <v>31.01</v>
      </c>
      <c r="J622" s="24">
        <f t="shared" si="68"/>
        <v>25.42</v>
      </c>
      <c r="K622" s="24">
        <f t="shared" si="69"/>
        <v>31.01</v>
      </c>
      <c r="L622" s="97"/>
      <c r="M622" s="24">
        <f t="shared" si="72"/>
        <v>0</v>
      </c>
      <c r="N622" s="24">
        <f t="shared" si="73"/>
        <v>0</v>
      </c>
    </row>
    <row r="623" spans="1:14" ht="13.8">
      <c r="A623" s="79" t="s">
        <v>1428</v>
      </c>
      <c r="B623" s="79" t="s">
        <v>1429</v>
      </c>
      <c r="C623" s="79" t="s">
        <v>1359</v>
      </c>
      <c r="D623" s="79" t="s">
        <v>29</v>
      </c>
      <c r="E623" s="24">
        <v>39</v>
      </c>
      <c r="F623" s="24">
        <f t="shared" si="70"/>
        <v>47.58</v>
      </c>
      <c r="G623" s="188">
        <v>0.18</v>
      </c>
      <c r="H623" s="24">
        <v>31.98</v>
      </c>
      <c r="I623" s="23">
        <f t="shared" si="71"/>
        <v>39.020000000000003</v>
      </c>
      <c r="J623" s="24">
        <f t="shared" si="68"/>
        <v>31.98</v>
      </c>
      <c r="K623" s="24">
        <f t="shared" si="69"/>
        <v>39.020000000000003</v>
      </c>
      <c r="L623" s="97"/>
      <c r="M623" s="24">
        <f t="shared" si="72"/>
        <v>0</v>
      </c>
      <c r="N623" s="24">
        <f t="shared" si="73"/>
        <v>0</v>
      </c>
    </row>
    <row r="624" spans="1:14" ht="13.8">
      <c r="A624" s="79" t="s">
        <v>1430</v>
      </c>
      <c r="B624" s="79" t="s">
        <v>1431</v>
      </c>
      <c r="C624" s="79" t="s">
        <v>1359</v>
      </c>
      <c r="D624" s="79" t="s">
        <v>29</v>
      </c>
      <c r="E624" s="24">
        <v>38</v>
      </c>
      <c r="F624" s="24">
        <f t="shared" si="70"/>
        <v>46.36</v>
      </c>
      <c r="G624" s="188">
        <v>0.18</v>
      </c>
      <c r="H624" s="24">
        <v>31.16</v>
      </c>
      <c r="I624" s="23">
        <f t="shared" si="71"/>
        <v>38.020000000000003</v>
      </c>
      <c r="J624" s="24">
        <f t="shared" si="68"/>
        <v>31.16</v>
      </c>
      <c r="K624" s="24">
        <f t="shared" si="69"/>
        <v>38.020000000000003</v>
      </c>
      <c r="L624" s="97"/>
      <c r="M624" s="24">
        <f t="shared" si="72"/>
        <v>0</v>
      </c>
      <c r="N624" s="24">
        <f t="shared" si="73"/>
        <v>0</v>
      </c>
    </row>
    <row r="625" spans="1:14" ht="13.8">
      <c r="A625" s="79" t="s">
        <v>1432</v>
      </c>
      <c r="B625" s="79" t="s">
        <v>1433</v>
      </c>
      <c r="C625" s="79" t="s">
        <v>1359</v>
      </c>
      <c r="D625" s="79" t="s">
        <v>29</v>
      </c>
      <c r="E625" s="24">
        <v>49</v>
      </c>
      <c r="F625" s="24">
        <f t="shared" si="70"/>
        <v>59.78</v>
      </c>
      <c r="G625" s="188">
        <v>0.18</v>
      </c>
      <c r="H625" s="24">
        <v>40.18</v>
      </c>
      <c r="I625" s="23">
        <f t="shared" si="71"/>
        <v>49.02</v>
      </c>
      <c r="J625" s="24">
        <f t="shared" si="68"/>
        <v>40.18</v>
      </c>
      <c r="K625" s="24">
        <f t="shared" si="69"/>
        <v>49.02</v>
      </c>
      <c r="L625" s="97"/>
      <c r="M625" s="24">
        <f t="shared" si="72"/>
        <v>0</v>
      </c>
      <c r="N625" s="24">
        <f t="shared" si="73"/>
        <v>0</v>
      </c>
    </row>
    <row r="626" spans="1:14" ht="13.8">
      <c r="A626" s="79" t="s">
        <v>1434</v>
      </c>
      <c r="B626" s="79" t="s">
        <v>1435</v>
      </c>
      <c r="C626" s="79" t="s">
        <v>1359</v>
      </c>
      <c r="D626" s="79" t="s">
        <v>29</v>
      </c>
      <c r="E626" s="24">
        <v>16847</v>
      </c>
      <c r="F626" s="24">
        <f t="shared" si="70"/>
        <v>20553.34</v>
      </c>
      <c r="G626" s="188">
        <v>0.18</v>
      </c>
      <c r="H626" s="24">
        <v>13864.8</v>
      </c>
      <c r="I626" s="23">
        <f t="shared" si="71"/>
        <v>16915.060000000001</v>
      </c>
      <c r="J626" s="24">
        <f t="shared" si="68"/>
        <v>13864.8</v>
      </c>
      <c r="K626" s="24">
        <f t="shared" si="69"/>
        <v>16915.060000000001</v>
      </c>
      <c r="L626" s="97"/>
      <c r="M626" s="24">
        <f t="shared" si="72"/>
        <v>0</v>
      </c>
      <c r="N626" s="24">
        <f t="shared" si="73"/>
        <v>0</v>
      </c>
    </row>
    <row r="627" spans="1:14" ht="13.8">
      <c r="A627" s="79" t="s">
        <v>1436</v>
      </c>
      <c r="B627" s="79" t="s">
        <v>1437</v>
      </c>
      <c r="C627" s="79" t="s">
        <v>1359</v>
      </c>
      <c r="D627" s="79" t="s">
        <v>29</v>
      </c>
      <c r="E627" s="24">
        <v>12233</v>
      </c>
      <c r="F627" s="24">
        <f t="shared" si="70"/>
        <v>14924.26</v>
      </c>
      <c r="G627" s="188">
        <v>0.18</v>
      </c>
      <c r="H627" s="24">
        <v>10067.52</v>
      </c>
      <c r="I627" s="23">
        <f t="shared" si="71"/>
        <v>12282.37</v>
      </c>
      <c r="J627" s="24">
        <f t="shared" si="68"/>
        <v>10067.52</v>
      </c>
      <c r="K627" s="24">
        <f t="shared" si="69"/>
        <v>12282.37</v>
      </c>
      <c r="L627" s="97"/>
      <c r="M627" s="24">
        <f t="shared" si="72"/>
        <v>0</v>
      </c>
      <c r="N627" s="24">
        <f t="shared" si="73"/>
        <v>0</v>
      </c>
    </row>
    <row r="628" spans="1:14" ht="13.8">
      <c r="A628" s="79" t="s">
        <v>1438</v>
      </c>
      <c r="B628" s="79" t="s">
        <v>1439</v>
      </c>
      <c r="C628" s="79" t="s">
        <v>1359</v>
      </c>
      <c r="D628" s="79" t="s">
        <v>29</v>
      </c>
      <c r="E628" s="24">
        <v>101</v>
      </c>
      <c r="F628" s="24">
        <f t="shared" si="70"/>
        <v>123.22</v>
      </c>
      <c r="G628" s="188">
        <v>0.18</v>
      </c>
      <c r="H628" s="24">
        <v>82.82</v>
      </c>
      <c r="I628" s="23">
        <f t="shared" si="71"/>
        <v>101.04</v>
      </c>
      <c r="J628" s="24">
        <f t="shared" si="68"/>
        <v>82.82</v>
      </c>
      <c r="K628" s="24">
        <f t="shared" si="69"/>
        <v>101.04</v>
      </c>
      <c r="L628" s="97"/>
      <c r="M628" s="24">
        <f t="shared" si="72"/>
        <v>0</v>
      </c>
      <c r="N628" s="24">
        <f t="shared" si="73"/>
        <v>0</v>
      </c>
    </row>
    <row r="629" spans="1:14" ht="27">
      <c r="A629" s="79" t="s">
        <v>1440</v>
      </c>
      <c r="B629" s="79" t="s">
        <v>1441</v>
      </c>
      <c r="C629" s="79" t="s">
        <v>1359</v>
      </c>
      <c r="D629" s="79" t="s">
        <v>29</v>
      </c>
      <c r="E629" s="24">
        <v>130</v>
      </c>
      <c r="F629" s="24">
        <f t="shared" si="70"/>
        <v>158.6</v>
      </c>
      <c r="G629" s="188">
        <v>0.18</v>
      </c>
      <c r="H629" s="24">
        <v>106.6</v>
      </c>
      <c r="I629" s="23">
        <f t="shared" si="71"/>
        <v>130.05000000000001</v>
      </c>
      <c r="J629" s="24">
        <f t="shared" si="68"/>
        <v>106.6</v>
      </c>
      <c r="K629" s="24">
        <f t="shared" si="69"/>
        <v>130.05000000000001</v>
      </c>
      <c r="L629" s="97"/>
      <c r="M629" s="24">
        <f t="shared" si="72"/>
        <v>0</v>
      </c>
      <c r="N629" s="24">
        <f t="shared" si="73"/>
        <v>0</v>
      </c>
    </row>
    <row r="630" spans="1:14" ht="13.8">
      <c r="A630" s="79" t="s">
        <v>1442</v>
      </c>
      <c r="B630" s="79" t="s">
        <v>1443</v>
      </c>
      <c r="C630" s="79" t="s">
        <v>1359</v>
      </c>
      <c r="D630" s="79" t="s">
        <v>29</v>
      </c>
      <c r="E630" s="24">
        <v>101</v>
      </c>
      <c r="F630" s="24">
        <f t="shared" si="70"/>
        <v>123.22</v>
      </c>
      <c r="G630" s="188">
        <v>0.18</v>
      </c>
      <c r="H630" s="24">
        <v>82.82</v>
      </c>
      <c r="I630" s="23">
        <f t="shared" si="71"/>
        <v>101.04</v>
      </c>
      <c r="J630" s="24">
        <f t="shared" si="68"/>
        <v>82.82</v>
      </c>
      <c r="K630" s="24">
        <f t="shared" si="69"/>
        <v>101.04</v>
      </c>
      <c r="L630" s="97"/>
      <c r="M630" s="24">
        <f t="shared" si="72"/>
        <v>0</v>
      </c>
      <c r="N630" s="24">
        <f t="shared" si="73"/>
        <v>0</v>
      </c>
    </row>
    <row r="631" spans="1:14" ht="13.8">
      <c r="A631" s="79" t="s">
        <v>1444</v>
      </c>
      <c r="B631" s="79" t="s">
        <v>1445</v>
      </c>
      <c r="C631" s="79" t="s">
        <v>1359</v>
      </c>
      <c r="D631" s="79" t="s">
        <v>29</v>
      </c>
      <c r="E631" s="24">
        <v>130</v>
      </c>
      <c r="F631" s="24">
        <f t="shared" si="70"/>
        <v>158.6</v>
      </c>
      <c r="G631" s="188">
        <v>0.18</v>
      </c>
      <c r="H631" s="24">
        <v>106.6</v>
      </c>
      <c r="I631" s="23">
        <f t="shared" si="71"/>
        <v>130.05000000000001</v>
      </c>
      <c r="J631" s="24">
        <f t="shared" si="68"/>
        <v>106.6</v>
      </c>
      <c r="K631" s="24">
        <f t="shared" si="69"/>
        <v>130.05000000000001</v>
      </c>
      <c r="L631" s="97"/>
      <c r="M631" s="24">
        <f t="shared" si="72"/>
        <v>0</v>
      </c>
      <c r="N631" s="24">
        <f t="shared" si="73"/>
        <v>0</v>
      </c>
    </row>
    <row r="632" spans="1:14" ht="13.8">
      <c r="A632" s="79" t="s">
        <v>1446</v>
      </c>
      <c r="B632" s="79" t="s">
        <v>1447</v>
      </c>
      <c r="C632" s="79" t="s">
        <v>1359</v>
      </c>
      <c r="D632" s="79" t="s">
        <v>29</v>
      </c>
      <c r="E632" s="24">
        <v>148</v>
      </c>
      <c r="F632" s="24">
        <f t="shared" si="70"/>
        <v>180.56</v>
      </c>
      <c r="G632" s="188">
        <v>0.18</v>
      </c>
      <c r="H632" s="24">
        <v>121.44</v>
      </c>
      <c r="I632" s="23">
        <f t="shared" si="71"/>
        <v>148.16</v>
      </c>
      <c r="J632" s="24">
        <f t="shared" si="68"/>
        <v>121.44</v>
      </c>
      <c r="K632" s="24">
        <f t="shared" si="69"/>
        <v>148.16</v>
      </c>
      <c r="L632" s="97"/>
      <c r="M632" s="24">
        <f t="shared" si="72"/>
        <v>0</v>
      </c>
      <c r="N632" s="24">
        <f t="shared" si="73"/>
        <v>0</v>
      </c>
    </row>
    <row r="633" spans="1:14" ht="13.8">
      <c r="A633" s="79" t="s">
        <v>1448</v>
      </c>
      <c r="B633" s="79" t="s">
        <v>1449</v>
      </c>
      <c r="C633" s="79" t="s">
        <v>1359</v>
      </c>
      <c r="D633" s="79" t="s">
        <v>29</v>
      </c>
      <c r="E633" s="24">
        <v>122</v>
      </c>
      <c r="F633" s="24">
        <f t="shared" si="70"/>
        <v>148.84</v>
      </c>
      <c r="G633" s="188">
        <v>0.18</v>
      </c>
      <c r="H633" s="24">
        <v>100.32</v>
      </c>
      <c r="I633" s="23">
        <f t="shared" si="71"/>
        <v>122.39</v>
      </c>
      <c r="J633" s="24">
        <f t="shared" si="68"/>
        <v>100.32</v>
      </c>
      <c r="K633" s="24">
        <f t="shared" si="69"/>
        <v>122.39</v>
      </c>
      <c r="L633" s="97"/>
      <c r="M633" s="24">
        <f t="shared" si="72"/>
        <v>0</v>
      </c>
      <c r="N633" s="24">
        <f t="shared" si="73"/>
        <v>0</v>
      </c>
    </row>
    <row r="634" spans="1:14" ht="13.8">
      <c r="A634" s="79" t="s">
        <v>1450</v>
      </c>
      <c r="B634" s="79" t="s">
        <v>1451</v>
      </c>
      <c r="C634" s="79" t="s">
        <v>1359</v>
      </c>
      <c r="D634" s="79" t="s">
        <v>29</v>
      </c>
      <c r="E634" s="24">
        <v>122</v>
      </c>
      <c r="F634" s="24">
        <f t="shared" si="70"/>
        <v>148.84</v>
      </c>
      <c r="G634" s="188">
        <v>0.18</v>
      </c>
      <c r="H634" s="24">
        <v>100.32</v>
      </c>
      <c r="I634" s="23">
        <f t="shared" si="71"/>
        <v>122.39</v>
      </c>
      <c r="J634" s="24">
        <f t="shared" si="68"/>
        <v>100.32</v>
      </c>
      <c r="K634" s="24">
        <f t="shared" si="69"/>
        <v>122.39</v>
      </c>
      <c r="L634" s="97"/>
      <c r="M634" s="24">
        <f t="shared" si="72"/>
        <v>0</v>
      </c>
      <c r="N634" s="24">
        <f t="shared" si="73"/>
        <v>0</v>
      </c>
    </row>
    <row r="635" spans="1:14" ht="13.8">
      <c r="A635" s="79" t="s">
        <v>1452</v>
      </c>
      <c r="B635" s="79" t="s">
        <v>1453</v>
      </c>
      <c r="C635" s="79" t="s">
        <v>1359</v>
      </c>
      <c r="D635" s="79" t="s">
        <v>29</v>
      </c>
      <c r="E635" s="24">
        <v>148</v>
      </c>
      <c r="F635" s="24">
        <f t="shared" si="70"/>
        <v>180.56</v>
      </c>
      <c r="G635" s="188">
        <v>0.18</v>
      </c>
      <c r="H635" s="24">
        <v>121.44</v>
      </c>
      <c r="I635" s="23">
        <f t="shared" si="71"/>
        <v>148.16</v>
      </c>
      <c r="J635" s="24">
        <f t="shared" si="68"/>
        <v>121.44</v>
      </c>
      <c r="K635" s="24">
        <f t="shared" si="69"/>
        <v>148.16</v>
      </c>
      <c r="L635" s="97"/>
      <c r="M635" s="24">
        <f t="shared" si="72"/>
        <v>0</v>
      </c>
      <c r="N635" s="24">
        <f t="shared" si="73"/>
        <v>0</v>
      </c>
    </row>
    <row r="636" spans="1:14" ht="13.8">
      <c r="A636" s="79" t="s">
        <v>1454</v>
      </c>
      <c r="B636" s="79" t="s">
        <v>1455</v>
      </c>
      <c r="C636" s="79" t="s">
        <v>1359</v>
      </c>
      <c r="D636" s="79" t="s">
        <v>29</v>
      </c>
      <c r="E636" s="24">
        <v>148</v>
      </c>
      <c r="F636" s="24">
        <f t="shared" si="70"/>
        <v>180.56</v>
      </c>
      <c r="G636" s="188">
        <v>0.18</v>
      </c>
      <c r="H636" s="24">
        <v>121.44</v>
      </c>
      <c r="I636" s="23">
        <f t="shared" si="71"/>
        <v>148.16</v>
      </c>
      <c r="J636" s="24">
        <f t="shared" si="68"/>
        <v>121.44</v>
      </c>
      <c r="K636" s="24">
        <f t="shared" si="69"/>
        <v>148.16</v>
      </c>
      <c r="L636" s="97"/>
      <c r="M636" s="24">
        <f t="shared" si="72"/>
        <v>0</v>
      </c>
      <c r="N636" s="24">
        <f t="shared" si="73"/>
        <v>0</v>
      </c>
    </row>
    <row r="637" spans="1:14" ht="13.8">
      <c r="A637" s="79" t="s">
        <v>1456</v>
      </c>
      <c r="B637" s="79" t="s">
        <v>1457</v>
      </c>
      <c r="C637" s="79" t="s">
        <v>1359</v>
      </c>
      <c r="D637" s="79" t="s">
        <v>29</v>
      </c>
      <c r="E637" s="24">
        <v>261</v>
      </c>
      <c r="F637" s="24">
        <f t="shared" si="70"/>
        <v>318.42</v>
      </c>
      <c r="G637" s="188">
        <v>0.18</v>
      </c>
      <c r="H637" s="24">
        <v>214.44</v>
      </c>
      <c r="I637" s="23">
        <f t="shared" si="71"/>
        <v>261.62</v>
      </c>
      <c r="J637" s="24">
        <f t="shared" si="68"/>
        <v>214.44</v>
      </c>
      <c r="K637" s="24">
        <f t="shared" si="69"/>
        <v>261.62</v>
      </c>
      <c r="L637" s="97"/>
      <c r="M637" s="24">
        <f t="shared" si="72"/>
        <v>0</v>
      </c>
      <c r="N637" s="24">
        <f t="shared" si="73"/>
        <v>0</v>
      </c>
    </row>
    <row r="638" spans="1:14" ht="13.8">
      <c r="A638" s="79" t="s">
        <v>1458</v>
      </c>
      <c r="B638" s="79" t="s">
        <v>1459</v>
      </c>
      <c r="C638" s="79" t="s">
        <v>1359</v>
      </c>
      <c r="D638" s="79" t="s">
        <v>29</v>
      </c>
      <c r="E638" s="24">
        <v>488</v>
      </c>
      <c r="F638" s="24">
        <f t="shared" si="70"/>
        <v>595.36</v>
      </c>
      <c r="G638" s="188">
        <v>0.18</v>
      </c>
      <c r="H638" s="24">
        <v>401.04</v>
      </c>
      <c r="I638" s="23">
        <f t="shared" si="71"/>
        <v>489.27</v>
      </c>
      <c r="J638" s="24">
        <f t="shared" si="68"/>
        <v>401.04</v>
      </c>
      <c r="K638" s="24">
        <f t="shared" si="69"/>
        <v>489.27</v>
      </c>
      <c r="L638" s="97"/>
      <c r="M638" s="24">
        <f t="shared" si="72"/>
        <v>0</v>
      </c>
      <c r="N638" s="24">
        <f t="shared" si="73"/>
        <v>0</v>
      </c>
    </row>
    <row r="639" spans="1:14" ht="13.8">
      <c r="A639" s="79" t="s">
        <v>1460</v>
      </c>
      <c r="B639" s="79" t="s">
        <v>1461</v>
      </c>
      <c r="C639" s="79" t="s">
        <v>1359</v>
      </c>
      <c r="D639" s="79" t="s">
        <v>29</v>
      </c>
      <c r="E639" s="24">
        <v>1697</v>
      </c>
      <c r="F639" s="24">
        <f t="shared" si="70"/>
        <v>2070.34</v>
      </c>
      <c r="G639" s="188">
        <v>0.18</v>
      </c>
      <c r="H639" s="24">
        <v>1396.2</v>
      </c>
      <c r="I639" s="23">
        <f t="shared" si="71"/>
        <v>1703.36</v>
      </c>
      <c r="J639" s="24">
        <f t="shared" si="68"/>
        <v>1396.2</v>
      </c>
      <c r="K639" s="24">
        <f t="shared" si="69"/>
        <v>1703.36</v>
      </c>
      <c r="L639" s="97"/>
      <c r="M639" s="24">
        <f t="shared" si="72"/>
        <v>0</v>
      </c>
      <c r="N639" s="24">
        <f t="shared" si="73"/>
        <v>0</v>
      </c>
    </row>
    <row r="640" spans="1:14" ht="13.8">
      <c r="A640" s="79" t="s">
        <v>1462</v>
      </c>
      <c r="B640" s="79" t="s">
        <v>1463</v>
      </c>
      <c r="C640" s="79" t="s">
        <v>1359</v>
      </c>
      <c r="D640" s="79" t="s">
        <v>29</v>
      </c>
      <c r="E640" s="24">
        <v>39</v>
      </c>
      <c r="F640" s="24">
        <f t="shared" si="70"/>
        <v>47.58</v>
      </c>
      <c r="G640" s="188">
        <v>0.18</v>
      </c>
      <c r="H640" s="24">
        <v>31.98</v>
      </c>
      <c r="I640" s="23">
        <f t="shared" si="71"/>
        <v>39.020000000000003</v>
      </c>
      <c r="J640" s="24">
        <f t="shared" si="68"/>
        <v>31.98</v>
      </c>
      <c r="K640" s="24">
        <f t="shared" si="69"/>
        <v>39.020000000000003</v>
      </c>
      <c r="L640" s="97"/>
      <c r="M640" s="24">
        <f t="shared" si="72"/>
        <v>0</v>
      </c>
      <c r="N640" s="24">
        <f t="shared" si="73"/>
        <v>0</v>
      </c>
    </row>
    <row r="641" spans="1:14" ht="13.8">
      <c r="A641" s="79" t="s">
        <v>1464</v>
      </c>
      <c r="B641" s="79" t="s">
        <v>1465</v>
      </c>
      <c r="C641" s="79" t="s">
        <v>1359</v>
      </c>
      <c r="D641" s="79" t="s">
        <v>29</v>
      </c>
      <c r="E641" s="24">
        <v>50</v>
      </c>
      <c r="F641" s="24">
        <f t="shared" si="70"/>
        <v>61</v>
      </c>
      <c r="G641" s="188">
        <v>0.18</v>
      </c>
      <c r="H641" s="24">
        <v>41</v>
      </c>
      <c r="I641" s="23">
        <f t="shared" si="71"/>
        <v>50.02</v>
      </c>
      <c r="J641" s="24">
        <f t="shared" si="68"/>
        <v>41</v>
      </c>
      <c r="K641" s="24">
        <f t="shared" si="69"/>
        <v>50.02</v>
      </c>
      <c r="L641" s="97"/>
      <c r="M641" s="24">
        <f t="shared" si="72"/>
        <v>0</v>
      </c>
      <c r="N641" s="24">
        <f t="shared" si="73"/>
        <v>0</v>
      </c>
    </row>
    <row r="642" spans="1:14" ht="13.8">
      <c r="A642" s="79" t="s">
        <v>1466</v>
      </c>
      <c r="B642" s="79" t="s">
        <v>1467</v>
      </c>
      <c r="C642" s="79" t="s">
        <v>1359</v>
      </c>
      <c r="D642" s="79" t="s">
        <v>29</v>
      </c>
      <c r="E642" s="24">
        <v>419</v>
      </c>
      <c r="F642" s="24">
        <f t="shared" si="70"/>
        <v>511.18</v>
      </c>
      <c r="G642" s="188">
        <v>0.18</v>
      </c>
      <c r="H642" s="24">
        <v>344.28</v>
      </c>
      <c r="I642" s="23">
        <f t="shared" si="71"/>
        <v>420.02</v>
      </c>
      <c r="J642" s="24">
        <f t="shared" si="68"/>
        <v>344.28</v>
      </c>
      <c r="K642" s="24">
        <f t="shared" si="69"/>
        <v>420.02</v>
      </c>
      <c r="L642" s="97"/>
      <c r="M642" s="24">
        <f t="shared" si="72"/>
        <v>0</v>
      </c>
      <c r="N642" s="24">
        <f t="shared" si="73"/>
        <v>0</v>
      </c>
    </row>
    <row r="643" spans="1:14" ht="13.8">
      <c r="A643" s="79" t="s">
        <v>1468</v>
      </c>
      <c r="B643" s="79" t="s">
        <v>1469</v>
      </c>
      <c r="C643" s="79" t="s">
        <v>1359</v>
      </c>
      <c r="D643" s="79" t="s">
        <v>29</v>
      </c>
      <c r="E643" s="24">
        <v>3371</v>
      </c>
      <c r="F643" s="24">
        <f t="shared" si="70"/>
        <v>4112.62</v>
      </c>
      <c r="G643" s="188">
        <v>0.18</v>
      </c>
      <c r="H643" s="24">
        <v>2773.92</v>
      </c>
      <c r="I643" s="23">
        <f t="shared" si="71"/>
        <v>3384.18</v>
      </c>
      <c r="J643" s="24">
        <f t="shared" si="68"/>
        <v>2773.92</v>
      </c>
      <c r="K643" s="24">
        <f t="shared" si="69"/>
        <v>3384.18</v>
      </c>
      <c r="L643" s="97"/>
      <c r="M643" s="24">
        <f t="shared" si="72"/>
        <v>0</v>
      </c>
      <c r="N643" s="24">
        <f t="shared" si="73"/>
        <v>0</v>
      </c>
    </row>
    <row r="644" spans="1:14" ht="13.8">
      <c r="A644" s="79" t="s">
        <v>1470</v>
      </c>
      <c r="B644" s="79" t="s">
        <v>1471</v>
      </c>
      <c r="C644" s="79" t="s">
        <v>1359</v>
      </c>
      <c r="D644" s="79" t="s">
        <v>29</v>
      </c>
      <c r="E644" s="24">
        <v>50</v>
      </c>
      <c r="F644" s="24">
        <f t="shared" si="70"/>
        <v>61</v>
      </c>
      <c r="G644" s="188">
        <v>0.18</v>
      </c>
      <c r="H644" s="24">
        <v>41</v>
      </c>
      <c r="I644" s="23">
        <f t="shared" si="71"/>
        <v>50.02</v>
      </c>
      <c r="J644" s="24">
        <f t="shared" si="68"/>
        <v>41</v>
      </c>
      <c r="K644" s="24">
        <f t="shared" si="69"/>
        <v>50.02</v>
      </c>
      <c r="L644" s="97"/>
      <c r="M644" s="24">
        <f t="shared" si="72"/>
        <v>0</v>
      </c>
      <c r="N644" s="24">
        <f t="shared" si="73"/>
        <v>0</v>
      </c>
    </row>
    <row r="645" spans="1:14" ht="13.8">
      <c r="A645" s="79" t="s">
        <v>1472</v>
      </c>
      <c r="B645" s="79" t="s">
        <v>1473</v>
      </c>
      <c r="C645" s="79" t="s">
        <v>1359</v>
      </c>
      <c r="D645" s="79" t="s">
        <v>29</v>
      </c>
      <c r="E645" s="24">
        <v>4261</v>
      </c>
      <c r="F645" s="24">
        <f t="shared" si="70"/>
        <v>5198.42</v>
      </c>
      <c r="G645" s="188">
        <v>0.18</v>
      </c>
      <c r="H645" s="24">
        <v>3506.28</v>
      </c>
      <c r="I645" s="23">
        <f t="shared" si="71"/>
        <v>4277.66</v>
      </c>
      <c r="J645" s="24">
        <f t="shared" si="68"/>
        <v>3506.28</v>
      </c>
      <c r="K645" s="24">
        <f t="shared" si="69"/>
        <v>4277.66</v>
      </c>
      <c r="L645" s="97"/>
      <c r="M645" s="24">
        <f t="shared" si="72"/>
        <v>0</v>
      </c>
      <c r="N645" s="24">
        <f t="shared" si="73"/>
        <v>0</v>
      </c>
    </row>
    <row r="646" spans="1:14" ht="13.8">
      <c r="A646" s="79" t="s">
        <v>1474</v>
      </c>
      <c r="B646" s="79" t="s">
        <v>1475</v>
      </c>
      <c r="C646" s="79" t="s">
        <v>1359</v>
      </c>
      <c r="D646" s="79" t="s">
        <v>29</v>
      </c>
      <c r="E646" s="24">
        <v>18583</v>
      </c>
      <c r="F646" s="24">
        <f t="shared" si="70"/>
        <v>22671.26</v>
      </c>
      <c r="G646" s="188">
        <v>0.18</v>
      </c>
      <c r="H646" s="24">
        <v>15293.52</v>
      </c>
      <c r="I646" s="23">
        <f t="shared" si="71"/>
        <v>18658.09</v>
      </c>
      <c r="J646" s="24">
        <f t="shared" si="68"/>
        <v>15293.52</v>
      </c>
      <c r="K646" s="24">
        <f t="shared" si="69"/>
        <v>18658.09</v>
      </c>
      <c r="L646" s="97"/>
      <c r="M646" s="24">
        <f t="shared" si="72"/>
        <v>0</v>
      </c>
      <c r="N646" s="24">
        <f t="shared" si="73"/>
        <v>0</v>
      </c>
    </row>
    <row r="647" spans="1:14" ht="13.8">
      <c r="A647" s="79" t="s">
        <v>1476</v>
      </c>
      <c r="B647" s="79" t="s">
        <v>1477</v>
      </c>
      <c r="C647" s="79" t="s">
        <v>1359</v>
      </c>
      <c r="D647" s="79" t="s">
        <v>29</v>
      </c>
      <c r="E647" s="24">
        <v>1063</v>
      </c>
      <c r="F647" s="24">
        <f t="shared" si="70"/>
        <v>1296.8599999999999</v>
      </c>
      <c r="G647" s="188">
        <v>0.18</v>
      </c>
      <c r="H647" s="24">
        <v>874.08</v>
      </c>
      <c r="I647" s="23">
        <f t="shared" si="71"/>
        <v>1066.3800000000001</v>
      </c>
      <c r="J647" s="24">
        <f t="shared" si="68"/>
        <v>874.08</v>
      </c>
      <c r="K647" s="24">
        <f t="shared" si="69"/>
        <v>1066.3800000000001</v>
      </c>
      <c r="L647" s="97"/>
      <c r="M647" s="24">
        <f t="shared" si="72"/>
        <v>0</v>
      </c>
      <c r="N647" s="24">
        <f t="shared" si="73"/>
        <v>0</v>
      </c>
    </row>
    <row r="648" spans="1:14" ht="13.8">
      <c r="A648" s="79" t="s">
        <v>1478</v>
      </c>
      <c r="B648" s="79" t="s">
        <v>1479</v>
      </c>
      <c r="C648" s="79" t="s">
        <v>1359</v>
      </c>
      <c r="D648" s="79" t="s">
        <v>29</v>
      </c>
      <c r="E648" s="24">
        <v>2857</v>
      </c>
      <c r="F648" s="24">
        <f t="shared" si="70"/>
        <v>3485.54</v>
      </c>
      <c r="G648" s="188">
        <v>0.18</v>
      </c>
      <c r="H648" s="24">
        <v>2350.6799999999998</v>
      </c>
      <c r="I648" s="23">
        <f t="shared" si="71"/>
        <v>2867.83</v>
      </c>
      <c r="J648" s="24">
        <f t="shared" si="68"/>
        <v>2350.6799999999998</v>
      </c>
      <c r="K648" s="24">
        <f t="shared" si="69"/>
        <v>2867.83</v>
      </c>
      <c r="L648" s="97"/>
      <c r="M648" s="24">
        <f t="shared" si="72"/>
        <v>0</v>
      </c>
      <c r="N648" s="24">
        <f t="shared" si="73"/>
        <v>0</v>
      </c>
    </row>
    <row r="649" spans="1:14" ht="27">
      <c r="A649" s="79" t="s">
        <v>1480</v>
      </c>
      <c r="B649" s="79" t="s">
        <v>1481</v>
      </c>
      <c r="C649" s="79" t="s">
        <v>1359</v>
      </c>
      <c r="D649" s="79" t="s">
        <v>29</v>
      </c>
      <c r="E649" s="24">
        <v>5855</v>
      </c>
      <c r="F649" s="24">
        <f t="shared" si="70"/>
        <v>7143.0999999999995</v>
      </c>
      <c r="G649" s="188">
        <v>0.18</v>
      </c>
      <c r="H649" s="24">
        <v>4818.24</v>
      </c>
      <c r="I649" s="23">
        <f t="shared" si="71"/>
        <v>5878.25</v>
      </c>
      <c r="J649" s="24">
        <f t="shared" si="68"/>
        <v>4818.24</v>
      </c>
      <c r="K649" s="24">
        <f t="shared" si="69"/>
        <v>5878.25</v>
      </c>
      <c r="L649" s="97"/>
      <c r="M649" s="24">
        <f t="shared" si="72"/>
        <v>0</v>
      </c>
      <c r="N649" s="24">
        <f t="shared" si="73"/>
        <v>0</v>
      </c>
    </row>
    <row r="650" spans="1:14" ht="27">
      <c r="A650" s="79" t="s">
        <v>1482</v>
      </c>
      <c r="B650" s="79" t="s">
        <v>1483</v>
      </c>
      <c r="C650" s="79" t="s">
        <v>1359</v>
      </c>
      <c r="D650" s="79" t="s">
        <v>29</v>
      </c>
      <c r="E650" s="24">
        <v>80</v>
      </c>
      <c r="F650" s="24">
        <f t="shared" si="70"/>
        <v>97.6</v>
      </c>
      <c r="G650" s="188">
        <v>0.18</v>
      </c>
      <c r="H650" s="24">
        <v>65.599999999999994</v>
      </c>
      <c r="I650" s="23">
        <f t="shared" si="71"/>
        <v>80.03</v>
      </c>
      <c r="J650" s="24">
        <f t="shared" si="68"/>
        <v>65.599999999999994</v>
      </c>
      <c r="K650" s="24">
        <f t="shared" si="69"/>
        <v>80.03</v>
      </c>
      <c r="L650" s="97"/>
      <c r="M650" s="24">
        <f t="shared" si="72"/>
        <v>0</v>
      </c>
      <c r="N650" s="24">
        <f t="shared" si="73"/>
        <v>0</v>
      </c>
    </row>
    <row r="651" spans="1:14" ht="27">
      <c r="A651" s="79" t="s">
        <v>1484</v>
      </c>
      <c r="B651" s="79" t="s">
        <v>1485</v>
      </c>
      <c r="C651" s="79" t="s">
        <v>1359</v>
      </c>
      <c r="D651" s="79" t="s">
        <v>29</v>
      </c>
      <c r="E651" s="24">
        <v>104</v>
      </c>
      <c r="F651" s="24">
        <f t="shared" si="70"/>
        <v>126.88</v>
      </c>
      <c r="G651" s="188">
        <v>0.18</v>
      </c>
      <c r="H651" s="24">
        <v>85.28</v>
      </c>
      <c r="I651" s="23">
        <f t="shared" si="71"/>
        <v>104.04</v>
      </c>
      <c r="J651" s="24">
        <f t="shared" si="68"/>
        <v>85.28</v>
      </c>
      <c r="K651" s="24">
        <f t="shared" si="69"/>
        <v>104.04</v>
      </c>
      <c r="L651" s="97"/>
      <c r="M651" s="24">
        <f t="shared" si="72"/>
        <v>0</v>
      </c>
      <c r="N651" s="24">
        <f t="shared" si="73"/>
        <v>0</v>
      </c>
    </row>
    <row r="652" spans="1:14" ht="27">
      <c r="A652" s="79" t="s">
        <v>1486</v>
      </c>
      <c r="B652" s="79" t="s">
        <v>1487</v>
      </c>
      <c r="C652" s="79" t="s">
        <v>1359</v>
      </c>
      <c r="D652" s="79" t="s">
        <v>29</v>
      </c>
      <c r="E652" s="24">
        <v>248</v>
      </c>
      <c r="F652" s="24">
        <f t="shared" si="70"/>
        <v>302.56</v>
      </c>
      <c r="G652" s="188">
        <v>0.18</v>
      </c>
      <c r="H652" s="24">
        <v>203.4</v>
      </c>
      <c r="I652" s="23">
        <f t="shared" si="71"/>
        <v>248.15</v>
      </c>
      <c r="J652" s="24">
        <f t="shared" ref="J652:J662" si="74">IF(C652="1 Month(s)", H652*12, H652)</f>
        <v>203.4</v>
      </c>
      <c r="K652" s="24">
        <f t="shared" ref="K652:K662" si="75">IF(C652="1 Month(s)", I652*12, I652)</f>
        <v>248.15</v>
      </c>
      <c r="L652" s="97"/>
      <c r="M652" s="24">
        <f t="shared" si="72"/>
        <v>0</v>
      </c>
      <c r="N652" s="24">
        <f t="shared" si="73"/>
        <v>0</v>
      </c>
    </row>
    <row r="653" spans="1:14" ht="13.8">
      <c r="A653" s="79" t="s">
        <v>1488</v>
      </c>
      <c r="B653" s="79" t="s">
        <v>1489</v>
      </c>
      <c r="C653" s="79" t="s">
        <v>1359</v>
      </c>
      <c r="D653" s="79" t="s">
        <v>29</v>
      </c>
      <c r="E653" s="24">
        <v>16</v>
      </c>
      <c r="F653" s="24">
        <f t="shared" ref="F653:F662" si="76">E653*1.22</f>
        <v>19.52</v>
      </c>
      <c r="G653" s="188">
        <v>0.18</v>
      </c>
      <c r="H653" s="24">
        <v>13.12</v>
      </c>
      <c r="I653" s="23">
        <f t="shared" ref="I653:I662" si="77">ROUND(H653*1.22,2)</f>
        <v>16.010000000000002</v>
      </c>
      <c r="J653" s="24">
        <f t="shared" si="74"/>
        <v>13.12</v>
      </c>
      <c r="K653" s="24">
        <f t="shared" si="75"/>
        <v>16.010000000000002</v>
      </c>
      <c r="L653" s="97"/>
      <c r="M653" s="24">
        <f t="shared" ref="M653:M662" si="78">J653*L653</f>
        <v>0</v>
      </c>
      <c r="N653" s="24">
        <f t="shared" ref="N653:N662" si="79">K653*L653</f>
        <v>0</v>
      </c>
    </row>
    <row r="654" spans="1:14" ht="13.8">
      <c r="A654" s="79" t="s">
        <v>1490</v>
      </c>
      <c r="B654" s="79" t="s">
        <v>1491</v>
      </c>
      <c r="C654" s="79" t="s">
        <v>1359</v>
      </c>
      <c r="D654" s="79" t="s">
        <v>29</v>
      </c>
      <c r="E654" s="24">
        <v>15382</v>
      </c>
      <c r="F654" s="24">
        <f t="shared" si="76"/>
        <v>18766.04</v>
      </c>
      <c r="G654" s="188">
        <v>0.18</v>
      </c>
      <c r="H654" s="24">
        <v>12658.8</v>
      </c>
      <c r="I654" s="23">
        <f t="shared" si="77"/>
        <v>15443.74</v>
      </c>
      <c r="J654" s="24">
        <f t="shared" si="74"/>
        <v>12658.8</v>
      </c>
      <c r="K654" s="24">
        <f t="shared" si="75"/>
        <v>15443.74</v>
      </c>
      <c r="L654" s="97"/>
      <c r="M654" s="24">
        <f t="shared" si="78"/>
        <v>0</v>
      </c>
      <c r="N654" s="24">
        <f t="shared" si="79"/>
        <v>0</v>
      </c>
    </row>
    <row r="655" spans="1:14" ht="13.8">
      <c r="A655" s="79" t="s">
        <v>1492</v>
      </c>
      <c r="B655" s="79" t="s">
        <v>1493</v>
      </c>
      <c r="C655" s="79" t="s">
        <v>1359</v>
      </c>
      <c r="D655" s="79" t="s">
        <v>29</v>
      </c>
      <c r="E655" s="24">
        <v>168</v>
      </c>
      <c r="F655" s="24">
        <f t="shared" si="76"/>
        <v>204.96</v>
      </c>
      <c r="G655" s="188">
        <v>0.18</v>
      </c>
      <c r="H655" s="24">
        <v>137.76</v>
      </c>
      <c r="I655" s="23">
        <f t="shared" si="77"/>
        <v>168.07</v>
      </c>
      <c r="J655" s="24">
        <f t="shared" si="74"/>
        <v>137.76</v>
      </c>
      <c r="K655" s="24">
        <f t="shared" si="75"/>
        <v>168.07</v>
      </c>
      <c r="L655" s="97"/>
      <c r="M655" s="24">
        <f t="shared" si="78"/>
        <v>0</v>
      </c>
      <c r="N655" s="24">
        <f t="shared" si="79"/>
        <v>0</v>
      </c>
    </row>
    <row r="656" spans="1:14" ht="27">
      <c r="A656" s="79" t="s">
        <v>1494</v>
      </c>
      <c r="B656" s="79" t="s">
        <v>1495</v>
      </c>
      <c r="C656" s="79" t="s">
        <v>1359</v>
      </c>
      <c r="D656" s="79" t="s">
        <v>29</v>
      </c>
      <c r="E656" s="24">
        <v>245</v>
      </c>
      <c r="F656" s="24">
        <f t="shared" si="76"/>
        <v>298.89999999999998</v>
      </c>
      <c r="G656" s="188">
        <v>0.18</v>
      </c>
      <c r="H656" s="24">
        <v>201.48</v>
      </c>
      <c r="I656" s="23">
        <f t="shared" si="77"/>
        <v>245.81</v>
      </c>
      <c r="J656" s="24">
        <f t="shared" si="74"/>
        <v>201.48</v>
      </c>
      <c r="K656" s="24">
        <f t="shared" si="75"/>
        <v>245.81</v>
      </c>
      <c r="L656" s="97"/>
      <c r="M656" s="24">
        <f t="shared" si="78"/>
        <v>0</v>
      </c>
      <c r="N656" s="24">
        <f t="shared" si="79"/>
        <v>0</v>
      </c>
    </row>
    <row r="657" spans="1:14" ht="13.8">
      <c r="A657" s="79" t="s">
        <v>1496</v>
      </c>
      <c r="B657" s="79" t="s">
        <v>1497</v>
      </c>
      <c r="C657" s="79" t="s">
        <v>1359</v>
      </c>
      <c r="D657" s="79" t="s">
        <v>29</v>
      </c>
      <c r="E657" s="24">
        <v>114</v>
      </c>
      <c r="F657" s="24">
        <f t="shared" si="76"/>
        <v>139.07999999999998</v>
      </c>
      <c r="G657" s="188">
        <v>0.18</v>
      </c>
      <c r="H657" s="24">
        <v>93.48</v>
      </c>
      <c r="I657" s="23">
        <f t="shared" si="77"/>
        <v>114.05</v>
      </c>
      <c r="J657" s="24">
        <f t="shared" si="74"/>
        <v>93.48</v>
      </c>
      <c r="K657" s="24">
        <f t="shared" si="75"/>
        <v>114.05</v>
      </c>
      <c r="L657" s="97"/>
      <c r="M657" s="24">
        <f t="shared" si="78"/>
        <v>0</v>
      </c>
      <c r="N657" s="24">
        <f t="shared" si="79"/>
        <v>0</v>
      </c>
    </row>
    <row r="658" spans="1:14" ht="27">
      <c r="A658" s="79" t="s">
        <v>1498</v>
      </c>
      <c r="B658" s="79" t="s">
        <v>1499</v>
      </c>
      <c r="C658" s="79" t="s">
        <v>1359</v>
      </c>
      <c r="D658" s="79" t="s">
        <v>29</v>
      </c>
      <c r="E658" s="24">
        <v>648</v>
      </c>
      <c r="F658" s="24">
        <f t="shared" si="76"/>
        <v>790.56</v>
      </c>
      <c r="G658" s="188">
        <v>0.18</v>
      </c>
      <c r="H658" s="24">
        <v>532.55999999999995</v>
      </c>
      <c r="I658" s="23">
        <f t="shared" si="77"/>
        <v>649.72</v>
      </c>
      <c r="J658" s="24">
        <f t="shared" si="74"/>
        <v>532.55999999999995</v>
      </c>
      <c r="K658" s="24">
        <f t="shared" si="75"/>
        <v>649.72</v>
      </c>
      <c r="L658" s="97"/>
      <c r="M658" s="24">
        <f t="shared" si="78"/>
        <v>0</v>
      </c>
      <c r="N658" s="24">
        <f t="shared" si="79"/>
        <v>0</v>
      </c>
    </row>
    <row r="659" spans="1:14" ht="13.8">
      <c r="A659" s="79" t="s">
        <v>1500</v>
      </c>
      <c r="B659" s="79" t="s">
        <v>1501</v>
      </c>
      <c r="C659" s="79" t="s">
        <v>1359</v>
      </c>
      <c r="D659" s="79" t="s">
        <v>29</v>
      </c>
      <c r="E659" s="24">
        <v>115</v>
      </c>
      <c r="F659" s="24">
        <f t="shared" si="76"/>
        <v>140.29999999999998</v>
      </c>
      <c r="G659" s="188">
        <v>0.18</v>
      </c>
      <c r="H659" s="24">
        <v>94.32</v>
      </c>
      <c r="I659" s="23">
        <f t="shared" si="77"/>
        <v>115.07</v>
      </c>
      <c r="J659" s="24">
        <f t="shared" si="74"/>
        <v>94.32</v>
      </c>
      <c r="K659" s="24">
        <f t="shared" si="75"/>
        <v>115.07</v>
      </c>
      <c r="L659" s="97"/>
      <c r="M659" s="24">
        <f t="shared" si="78"/>
        <v>0</v>
      </c>
      <c r="N659" s="24">
        <f t="shared" si="79"/>
        <v>0</v>
      </c>
    </row>
    <row r="660" spans="1:14" ht="27">
      <c r="A660" s="79" t="s">
        <v>1502</v>
      </c>
      <c r="B660" s="79" t="s">
        <v>1503</v>
      </c>
      <c r="C660" s="79" t="s">
        <v>1359</v>
      </c>
      <c r="D660" s="79" t="s">
        <v>29</v>
      </c>
      <c r="E660" s="24">
        <v>5173</v>
      </c>
      <c r="F660" s="24">
        <f t="shared" si="76"/>
        <v>6311.0599999999995</v>
      </c>
      <c r="G660" s="188">
        <v>0.18</v>
      </c>
      <c r="H660" s="24">
        <v>4257.3599999999997</v>
      </c>
      <c r="I660" s="23">
        <f t="shared" si="77"/>
        <v>5193.9799999999996</v>
      </c>
      <c r="J660" s="24">
        <f t="shared" si="74"/>
        <v>4257.3599999999997</v>
      </c>
      <c r="K660" s="24">
        <f t="shared" si="75"/>
        <v>5193.9799999999996</v>
      </c>
      <c r="L660" s="97"/>
      <c r="M660" s="24">
        <f t="shared" si="78"/>
        <v>0</v>
      </c>
      <c r="N660" s="24">
        <f t="shared" si="79"/>
        <v>0</v>
      </c>
    </row>
    <row r="661" spans="1:14" ht="27">
      <c r="A661" s="79" t="s">
        <v>1504</v>
      </c>
      <c r="B661" s="79" t="s">
        <v>1505</v>
      </c>
      <c r="C661" s="79" t="s">
        <v>1359</v>
      </c>
      <c r="D661" s="79" t="s">
        <v>29</v>
      </c>
      <c r="E661" s="24">
        <v>899</v>
      </c>
      <c r="F661" s="24">
        <f t="shared" si="76"/>
        <v>1096.78</v>
      </c>
      <c r="G661" s="188">
        <v>0.18</v>
      </c>
      <c r="H661" s="24">
        <v>739.44</v>
      </c>
      <c r="I661" s="23">
        <f t="shared" si="77"/>
        <v>902.12</v>
      </c>
      <c r="J661" s="24">
        <f t="shared" si="74"/>
        <v>739.44</v>
      </c>
      <c r="K661" s="24">
        <f t="shared" si="75"/>
        <v>902.12</v>
      </c>
      <c r="L661" s="97"/>
      <c r="M661" s="24">
        <f t="shared" si="78"/>
        <v>0</v>
      </c>
      <c r="N661" s="24">
        <f t="shared" si="79"/>
        <v>0</v>
      </c>
    </row>
    <row r="662" spans="1:14" ht="13.8">
      <c r="A662" s="79" t="s">
        <v>1506</v>
      </c>
      <c r="B662" s="79" t="s">
        <v>1507</v>
      </c>
      <c r="C662" s="79" t="s">
        <v>1359</v>
      </c>
      <c r="D662" s="79" t="s">
        <v>29</v>
      </c>
      <c r="E662" s="24">
        <v>158</v>
      </c>
      <c r="F662" s="24">
        <f t="shared" si="76"/>
        <v>192.76</v>
      </c>
      <c r="G662" s="188">
        <v>0.18</v>
      </c>
      <c r="H662" s="24">
        <v>129.56</v>
      </c>
      <c r="I662" s="23">
        <f t="shared" si="77"/>
        <v>158.06</v>
      </c>
      <c r="J662" s="24">
        <f t="shared" si="74"/>
        <v>129.56</v>
      </c>
      <c r="K662" s="24">
        <f t="shared" si="75"/>
        <v>158.06</v>
      </c>
      <c r="L662" s="97"/>
      <c r="M662" s="24">
        <f t="shared" si="78"/>
        <v>0</v>
      </c>
      <c r="N662" s="24">
        <f t="shared" si="79"/>
        <v>0</v>
      </c>
    </row>
    <row r="663" spans="1:14" ht="18">
      <c r="A663" s="94" t="s">
        <v>334</v>
      </c>
      <c r="B663" s="94"/>
      <c r="C663" s="94"/>
      <c r="D663" s="94"/>
      <c r="E663" s="193"/>
      <c r="F663" s="193"/>
      <c r="G663" s="194"/>
      <c r="H663" s="193"/>
      <c r="I663" s="217"/>
      <c r="J663" s="95"/>
      <c r="K663" s="95"/>
      <c r="L663" s="192">
        <f>SUM(L588:L662)</f>
        <v>0</v>
      </c>
      <c r="M663" s="195">
        <f>SUM(M588:M662)</f>
        <v>0</v>
      </c>
      <c r="N663" s="195">
        <f>SUM(N588:N662)</f>
        <v>0</v>
      </c>
    </row>
    <row r="664" spans="1:14">
      <c r="J664" s="216"/>
      <c r="K664" s="216"/>
      <c r="L664" s="27" t="s">
        <v>1149</v>
      </c>
      <c r="M664" s="198">
        <f>M661</f>
        <v>0</v>
      </c>
      <c r="N664" s="199">
        <f>N661</f>
        <v>0</v>
      </c>
    </row>
    <row r="666" spans="1:14" ht="15.6">
      <c r="A666" s="75"/>
      <c r="B666" s="75"/>
      <c r="C666" s="75"/>
      <c r="D666" s="75"/>
      <c r="E666" s="75"/>
      <c r="F666" s="75"/>
      <c r="G666" s="75"/>
      <c r="H666" s="75"/>
      <c r="I666" s="276" t="s">
        <v>1149</v>
      </c>
      <c r="J666" s="277"/>
      <c r="K666" s="277"/>
      <c r="L666" s="278"/>
      <c r="M666" s="183">
        <f>M663</f>
        <v>0</v>
      </c>
      <c r="N666" s="180" t="s">
        <v>20</v>
      </c>
    </row>
    <row r="668" spans="1:14" ht="13.8">
      <c r="A668" s="282" t="s">
        <v>422</v>
      </c>
      <c r="B668" s="282" t="s">
        <v>423</v>
      </c>
      <c r="C668" s="282" t="s">
        <v>424</v>
      </c>
      <c r="D668" s="282" t="s">
        <v>425</v>
      </c>
      <c r="E668" s="260" t="s">
        <v>34</v>
      </c>
      <c r="F668" s="261"/>
      <c r="G668" s="262" t="s">
        <v>389</v>
      </c>
      <c r="H668" s="260" t="s">
        <v>36</v>
      </c>
      <c r="I668" s="261"/>
      <c r="J668" s="260" t="s">
        <v>1508</v>
      </c>
      <c r="K668" s="261"/>
      <c r="L668" s="280" t="s">
        <v>426</v>
      </c>
      <c r="M668" s="260" t="s">
        <v>1509</v>
      </c>
      <c r="N668" s="261"/>
    </row>
    <row r="669" spans="1:14" ht="27.6">
      <c r="A669" s="283"/>
      <c r="B669" s="283"/>
      <c r="C669" s="283"/>
      <c r="D669" s="283"/>
      <c r="E669" s="9" t="s">
        <v>376</v>
      </c>
      <c r="F669" s="9" t="s">
        <v>22</v>
      </c>
      <c r="G669" s="279"/>
      <c r="H669" s="9" t="s">
        <v>376</v>
      </c>
      <c r="I669" s="9" t="s">
        <v>22</v>
      </c>
      <c r="J669" s="9" t="s">
        <v>376</v>
      </c>
      <c r="K669" s="9" t="s">
        <v>22</v>
      </c>
      <c r="L669" s="281"/>
      <c r="M669" s="48" t="s">
        <v>376</v>
      </c>
      <c r="N669" s="48" t="s">
        <v>22</v>
      </c>
    </row>
    <row r="670" spans="1:14" ht="13.8">
      <c r="A670" s="79" t="s">
        <v>1510</v>
      </c>
      <c r="B670" s="79" t="s">
        <v>1511</v>
      </c>
      <c r="C670" s="79" t="s">
        <v>379</v>
      </c>
      <c r="D670" s="79" t="s">
        <v>380</v>
      </c>
      <c r="E670" s="24">
        <v>276</v>
      </c>
      <c r="F670" s="24">
        <f>E670*1.22</f>
        <v>336.71999999999997</v>
      </c>
      <c r="G670" s="188">
        <v>0.18</v>
      </c>
      <c r="H670" s="24">
        <v>226.92</v>
      </c>
      <c r="I670" s="23">
        <f t="shared" ref="I670:I733" si="80">ROUND(H670*1.22,2)</f>
        <v>276.83999999999997</v>
      </c>
      <c r="J670" s="24">
        <f>H670</f>
        <v>226.92</v>
      </c>
      <c r="K670" s="24">
        <f>I670</f>
        <v>276.83999999999997</v>
      </c>
      <c r="L670" s="97"/>
      <c r="M670" s="24">
        <f>J670*L670</f>
        <v>0</v>
      </c>
      <c r="N670" s="24">
        <f t="shared" ref="N670:N732" si="81">K670*L670</f>
        <v>0</v>
      </c>
    </row>
    <row r="671" spans="1:14" ht="13.8">
      <c r="A671" s="79" t="s">
        <v>1512</v>
      </c>
      <c r="B671" s="79" t="s">
        <v>1513</v>
      </c>
      <c r="C671" s="79" t="s">
        <v>379</v>
      </c>
      <c r="D671" s="79" t="s">
        <v>380</v>
      </c>
      <c r="E671" s="24">
        <v>338</v>
      </c>
      <c r="F671" s="24">
        <f t="shared" ref="F671:F733" si="82">E671*1.22</f>
        <v>412.36</v>
      </c>
      <c r="G671" s="188">
        <v>0.18</v>
      </c>
      <c r="H671" s="24">
        <v>278.16000000000003</v>
      </c>
      <c r="I671" s="23">
        <f t="shared" si="80"/>
        <v>339.36</v>
      </c>
      <c r="J671" s="24">
        <f>H671</f>
        <v>278.16000000000003</v>
      </c>
      <c r="K671" s="24">
        <f t="shared" ref="J671:K733" si="83">I671</f>
        <v>339.36</v>
      </c>
      <c r="L671" s="97"/>
      <c r="M671" s="24">
        <f t="shared" ref="M671:M733" si="84">J671*L671</f>
        <v>0</v>
      </c>
      <c r="N671" s="24">
        <f t="shared" si="81"/>
        <v>0</v>
      </c>
    </row>
    <row r="672" spans="1:14" ht="13.8">
      <c r="A672" s="79" t="s">
        <v>1514</v>
      </c>
      <c r="B672" s="79" t="s">
        <v>1515</v>
      </c>
      <c r="C672" s="79" t="s">
        <v>379</v>
      </c>
      <c r="D672" s="79" t="s">
        <v>380</v>
      </c>
      <c r="E672" s="24">
        <v>338</v>
      </c>
      <c r="F672" s="24">
        <f t="shared" si="82"/>
        <v>412.36</v>
      </c>
      <c r="G672" s="188">
        <v>0.18</v>
      </c>
      <c r="H672" s="24">
        <v>278.16000000000003</v>
      </c>
      <c r="I672" s="23">
        <f>H672*1.22</f>
        <v>339.35520000000002</v>
      </c>
      <c r="J672" s="24">
        <f t="shared" si="83"/>
        <v>278.16000000000003</v>
      </c>
      <c r="K672" s="24">
        <f t="shared" si="83"/>
        <v>339.35520000000002</v>
      </c>
      <c r="L672" s="97"/>
      <c r="M672" s="24">
        <f t="shared" si="84"/>
        <v>0</v>
      </c>
      <c r="N672" s="24">
        <f t="shared" si="81"/>
        <v>0</v>
      </c>
    </row>
    <row r="673" spans="1:14" ht="13.8">
      <c r="A673" s="79" t="s">
        <v>1516</v>
      </c>
      <c r="B673" s="79" t="s">
        <v>1158</v>
      </c>
      <c r="C673" s="79" t="s">
        <v>379</v>
      </c>
      <c r="D673" s="79" t="s">
        <v>380</v>
      </c>
      <c r="E673" s="24">
        <v>155</v>
      </c>
      <c r="F673" s="24">
        <f t="shared" si="82"/>
        <v>189.1</v>
      </c>
      <c r="G673" s="188">
        <v>0.18</v>
      </c>
      <c r="H673" s="24">
        <v>127.1</v>
      </c>
      <c r="I673" s="23">
        <f t="shared" si="80"/>
        <v>155.06</v>
      </c>
      <c r="J673" s="24">
        <f t="shared" si="83"/>
        <v>127.1</v>
      </c>
      <c r="K673" s="24">
        <f t="shared" si="83"/>
        <v>155.06</v>
      </c>
      <c r="L673" s="97"/>
      <c r="M673" s="24">
        <f t="shared" si="84"/>
        <v>0</v>
      </c>
      <c r="N673" s="24">
        <f t="shared" si="81"/>
        <v>0</v>
      </c>
    </row>
    <row r="674" spans="1:14" ht="27">
      <c r="A674" s="79" t="s">
        <v>1517</v>
      </c>
      <c r="B674" s="79" t="s">
        <v>1160</v>
      </c>
      <c r="C674" s="79" t="s">
        <v>379</v>
      </c>
      <c r="D674" s="79" t="s">
        <v>380</v>
      </c>
      <c r="E674" s="24">
        <v>199</v>
      </c>
      <c r="F674" s="24">
        <f t="shared" si="82"/>
        <v>242.78</v>
      </c>
      <c r="G674" s="188">
        <v>0.18</v>
      </c>
      <c r="H674" s="24">
        <v>163.56</v>
      </c>
      <c r="I674" s="23">
        <f t="shared" si="80"/>
        <v>199.54</v>
      </c>
      <c r="J674" s="24">
        <f t="shared" si="83"/>
        <v>163.56</v>
      </c>
      <c r="K674" s="24">
        <f t="shared" si="83"/>
        <v>199.54</v>
      </c>
      <c r="L674" s="97"/>
      <c r="M674" s="24">
        <f t="shared" si="84"/>
        <v>0</v>
      </c>
      <c r="N674" s="24">
        <f t="shared" si="81"/>
        <v>0</v>
      </c>
    </row>
    <row r="675" spans="1:14" ht="13.8">
      <c r="A675" s="79" t="s">
        <v>1518</v>
      </c>
      <c r="B675" s="79" t="s">
        <v>1162</v>
      </c>
      <c r="C675" s="79" t="s">
        <v>379</v>
      </c>
      <c r="D675" s="79" t="s">
        <v>380</v>
      </c>
      <c r="E675" s="24">
        <v>134</v>
      </c>
      <c r="F675" s="24">
        <f t="shared" si="82"/>
        <v>163.47999999999999</v>
      </c>
      <c r="G675" s="188">
        <v>0.18</v>
      </c>
      <c r="H675" s="24">
        <v>110.16</v>
      </c>
      <c r="I675" s="23">
        <f t="shared" si="80"/>
        <v>134.4</v>
      </c>
      <c r="J675" s="24">
        <f t="shared" si="83"/>
        <v>110.16</v>
      </c>
      <c r="K675" s="24">
        <f t="shared" si="83"/>
        <v>134.4</v>
      </c>
      <c r="L675" s="97"/>
      <c r="M675" s="24">
        <f t="shared" si="84"/>
        <v>0</v>
      </c>
      <c r="N675" s="24">
        <f t="shared" si="81"/>
        <v>0</v>
      </c>
    </row>
    <row r="676" spans="1:14" ht="27">
      <c r="A676" s="79" t="s">
        <v>1519</v>
      </c>
      <c r="B676" s="79" t="s">
        <v>1164</v>
      </c>
      <c r="C676" s="79" t="s">
        <v>379</v>
      </c>
      <c r="D676" s="79" t="s">
        <v>380</v>
      </c>
      <c r="E676" s="24">
        <v>175</v>
      </c>
      <c r="F676" s="24">
        <f t="shared" si="82"/>
        <v>213.5</v>
      </c>
      <c r="G676" s="188">
        <v>0.18</v>
      </c>
      <c r="H676" s="24">
        <v>143.88</v>
      </c>
      <c r="I676" s="23">
        <f t="shared" si="80"/>
        <v>175.53</v>
      </c>
      <c r="J676" s="24">
        <f t="shared" si="83"/>
        <v>143.88</v>
      </c>
      <c r="K676" s="24">
        <f t="shared" si="83"/>
        <v>175.53</v>
      </c>
      <c r="L676" s="97"/>
      <c r="M676" s="24">
        <f t="shared" si="84"/>
        <v>0</v>
      </c>
      <c r="N676" s="24">
        <f t="shared" si="81"/>
        <v>0</v>
      </c>
    </row>
    <row r="677" spans="1:14" ht="13.8">
      <c r="A677" s="79" t="s">
        <v>1520</v>
      </c>
      <c r="B677" s="79" t="s">
        <v>1521</v>
      </c>
      <c r="C677" s="79" t="s">
        <v>379</v>
      </c>
      <c r="D677" s="79" t="s">
        <v>380</v>
      </c>
      <c r="E677" s="24">
        <v>274</v>
      </c>
      <c r="F677" s="24">
        <f t="shared" si="82"/>
        <v>334.28</v>
      </c>
      <c r="G677" s="188">
        <v>0.18</v>
      </c>
      <c r="H677" s="24">
        <v>225.12</v>
      </c>
      <c r="I677" s="23">
        <f t="shared" si="80"/>
        <v>274.64999999999998</v>
      </c>
      <c r="J677" s="24">
        <f t="shared" si="83"/>
        <v>225.12</v>
      </c>
      <c r="K677" s="24">
        <f t="shared" si="83"/>
        <v>274.64999999999998</v>
      </c>
      <c r="L677" s="97"/>
      <c r="M677" s="24">
        <f t="shared" si="84"/>
        <v>0</v>
      </c>
      <c r="N677" s="24">
        <f t="shared" si="81"/>
        <v>0</v>
      </c>
    </row>
    <row r="678" spans="1:14" ht="13.8">
      <c r="A678" s="79" t="s">
        <v>1522</v>
      </c>
      <c r="B678" s="79" t="s">
        <v>1523</v>
      </c>
      <c r="C678" s="79" t="s">
        <v>379</v>
      </c>
      <c r="D678" s="79" t="s">
        <v>380</v>
      </c>
      <c r="E678" s="24">
        <v>357</v>
      </c>
      <c r="F678" s="24">
        <f t="shared" si="82"/>
        <v>435.53999999999996</v>
      </c>
      <c r="G678" s="188">
        <v>0.18</v>
      </c>
      <c r="H678" s="24">
        <v>293.04000000000002</v>
      </c>
      <c r="I678" s="23">
        <f t="shared" si="80"/>
        <v>357.51</v>
      </c>
      <c r="J678" s="24">
        <f t="shared" si="83"/>
        <v>293.04000000000002</v>
      </c>
      <c r="K678" s="24">
        <f t="shared" si="83"/>
        <v>357.51</v>
      </c>
      <c r="L678" s="97"/>
      <c r="M678" s="24">
        <f t="shared" si="84"/>
        <v>0</v>
      </c>
      <c r="N678" s="24">
        <f t="shared" si="81"/>
        <v>0</v>
      </c>
    </row>
    <row r="679" spans="1:14" ht="13.8">
      <c r="A679" s="79" t="s">
        <v>1524</v>
      </c>
      <c r="B679" s="79" t="s">
        <v>1525</v>
      </c>
      <c r="C679" s="79" t="s">
        <v>379</v>
      </c>
      <c r="D679" s="79" t="s">
        <v>380</v>
      </c>
      <c r="E679" s="24">
        <v>52</v>
      </c>
      <c r="F679" s="24">
        <f t="shared" si="82"/>
        <v>63.44</v>
      </c>
      <c r="G679" s="188">
        <v>0.18</v>
      </c>
      <c r="H679" s="24">
        <v>42.64</v>
      </c>
      <c r="I679" s="23">
        <f t="shared" si="80"/>
        <v>52.02</v>
      </c>
      <c r="J679" s="24">
        <f t="shared" si="83"/>
        <v>42.64</v>
      </c>
      <c r="K679" s="24">
        <f t="shared" si="83"/>
        <v>52.02</v>
      </c>
      <c r="L679" s="97"/>
      <c r="M679" s="24">
        <f t="shared" si="84"/>
        <v>0</v>
      </c>
      <c r="N679" s="24">
        <f t="shared" si="81"/>
        <v>0</v>
      </c>
    </row>
    <row r="680" spans="1:14" ht="13.8">
      <c r="A680" s="79" t="s">
        <v>1526</v>
      </c>
      <c r="B680" s="79" t="s">
        <v>1527</v>
      </c>
      <c r="C680" s="79" t="s">
        <v>379</v>
      </c>
      <c r="D680" s="79" t="s">
        <v>380</v>
      </c>
      <c r="E680" s="24">
        <v>67</v>
      </c>
      <c r="F680" s="24">
        <f t="shared" si="82"/>
        <v>81.739999999999995</v>
      </c>
      <c r="G680" s="188">
        <v>0.18</v>
      </c>
      <c r="H680" s="24">
        <v>54.94</v>
      </c>
      <c r="I680" s="23">
        <f t="shared" si="80"/>
        <v>67.03</v>
      </c>
      <c r="J680" s="24">
        <f t="shared" si="83"/>
        <v>54.94</v>
      </c>
      <c r="K680" s="24">
        <f t="shared" si="83"/>
        <v>67.03</v>
      </c>
      <c r="L680" s="97"/>
      <c r="M680" s="24">
        <f t="shared" si="84"/>
        <v>0</v>
      </c>
      <c r="N680" s="24">
        <f t="shared" si="81"/>
        <v>0</v>
      </c>
    </row>
    <row r="681" spans="1:14" ht="27">
      <c r="A681" s="79" t="s">
        <v>1528</v>
      </c>
      <c r="B681" s="79" t="s">
        <v>1174</v>
      </c>
      <c r="C681" s="79" t="s">
        <v>379</v>
      </c>
      <c r="D681" s="79" t="s">
        <v>380</v>
      </c>
      <c r="E681" s="24">
        <v>111</v>
      </c>
      <c r="F681" s="24">
        <f t="shared" si="82"/>
        <v>135.41999999999999</v>
      </c>
      <c r="G681" s="188">
        <v>0.18</v>
      </c>
      <c r="H681" s="24">
        <v>91.02</v>
      </c>
      <c r="I681" s="23">
        <f t="shared" si="80"/>
        <v>111.04</v>
      </c>
      <c r="J681" s="24">
        <f>H681</f>
        <v>91.02</v>
      </c>
      <c r="K681" s="24">
        <f t="shared" si="83"/>
        <v>111.04</v>
      </c>
      <c r="L681" s="97"/>
      <c r="M681" s="24">
        <f t="shared" si="84"/>
        <v>0</v>
      </c>
      <c r="N681" s="24">
        <f t="shared" si="81"/>
        <v>0</v>
      </c>
    </row>
    <row r="682" spans="1:14" ht="27">
      <c r="A682" s="79" t="s">
        <v>1529</v>
      </c>
      <c r="B682" s="79" t="s">
        <v>1176</v>
      </c>
      <c r="C682" s="79" t="s">
        <v>379</v>
      </c>
      <c r="D682" s="79" t="s">
        <v>380</v>
      </c>
      <c r="E682" s="24">
        <v>143</v>
      </c>
      <c r="F682" s="24">
        <f t="shared" si="82"/>
        <v>174.46</v>
      </c>
      <c r="G682" s="188">
        <v>0.18</v>
      </c>
      <c r="H682" s="24">
        <v>117.26</v>
      </c>
      <c r="I682" s="23">
        <f t="shared" si="80"/>
        <v>143.06</v>
      </c>
      <c r="J682" s="24">
        <f t="shared" si="83"/>
        <v>117.26</v>
      </c>
      <c r="K682" s="24">
        <f t="shared" si="83"/>
        <v>143.06</v>
      </c>
      <c r="L682" s="97"/>
      <c r="M682" s="24">
        <f t="shared" si="84"/>
        <v>0</v>
      </c>
      <c r="N682" s="24">
        <f t="shared" si="81"/>
        <v>0</v>
      </c>
    </row>
    <row r="683" spans="1:14" ht="13.8">
      <c r="A683" s="79" t="s">
        <v>1530</v>
      </c>
      <c r="B683" s="79" t="s">
        <v>1531</v>
      </c>
      <c r="C683" s="79" t="s">
        <v>379</v>
      </c>
      <c r="D683" s="79" t="s">
        <v>380</v>
      </c>
      <c r="E683" s="24">
        <v>276</v>
      </c>
      <c r="F683" s="24">
        <f t="shared" si="82"/>
        <v>336.71999999999997</v>
      </c>
      <c r="G683" s="188">
        <v>0.18</v>
      </c>
      <c r="H683" s="24">
        <v>226.92</v>
      </c>
      <c r="I683" s="23">
        <f t="shared" si="80"/>
        <v>276.83999999999997</v>
      </c>
      <c r="J683" s="24">
        <f t="shared" si="83"/>
        <v>226.92</v>
      </c>
      <c r="K683" s="24">
        <f t="shared" si="83"/>
        <v>276.83999999999997</v>
      </c>
      <c r="L683" s="97"/>
      <c r="M683" s="24">
        <f t="shared" si="84"/>
        <v>0</v>
      </c>
      <c r="N683" s="24">
        <f t="shared" si="81"/>
        <v>0</v>
      </c>
    </row>
    <row r="684" spans="1:14" ht="13.8">
      <c r="A684" s="79" t="s">
        <v>1532</v>
      </c>
      <c r="B684" s="79" t="s">
        <v>1533</v>
      </c>
      <c r="C684" s="79" t="s">
        <v>379</v>
      </c>
      <c r="D684" s="79" t="s">
        <v>380</v>
      </c>
      <c r="E684" s="24">
        <v>1776</v>
      </c>
      <c r="F684" s="24">
        <f t="shared" si="82"/>
        <v>2166.7199999999998</v>
      </c>
      <c r="G684" s="188">
        <v>0.18</v>
      </c>
      <c r="H684" s="24">
        <v>1461.48</v>
      </c>
      <c r="I684" s="23">
        <f t="shared" si="80"/>
        <v>1783.01</v>
      </c>
      <c r="J684" s="24">
        <f t="shared" si="83"/>
        <v>1461.48</v>
      </c>
      <c r="K684" s="24">
        <f t="shared" si="83"/>
        <v>1783.01</v>
      </c>
      <c r="L684" s="97"/>
      <c r="M684" s="24">
        <f t="shared" si="84"/>
        <v>0</v>
      </c>
      <c r="N684" s="24">
        <f t="shared" si="81"/>
        <v>0</v>
      </c>
    </row>
    <row r="685" spans="1:14" ht="13.8">
      <c r="A685" s="79" t="s">
        <v>1534</v>
      </c>
      <c r="B685" s="79" t="s">
        <v>1535</v>
      </c>
      <c r="C685" s="79" t="s">
        <v>379</v>
      </c>
      <c r="D685" s="79" t="s">
        <v>380</v>
      </c>
      <c r="E685" s="24">
        <v>1069</v>
      </c>
      <c r="F685" s="24">
        <f t="shared" si="82"/>
        <v>1304.18</v>
      </c>
      <c r="G685" s="188">
        <v>0.18</v>
      </c>
      <c r="H685" s="24">
        <v>879.6</v>
      </c>
      <c r="I685" s="23">
        <f t="shared" si="80"/>
        <v>1073.1099999999999</v>
      </c>
      <c r="J685" s="24">
        <f t="shared" si="83"/>
        <v>879.6</v>
      </c>
      <c r="K685" s="24">
        <f t="shared" si="83"/>
        <v>1073.1099999999999</v>
      </c>
      <c r="L685" s="97"/>
      <c r="M685" s="24">
        <f t="shared" si="84"/>
        <v>0</v>
      </c>
      <c r="N685" s="24">
        <f t="shared" si="81"/>
        <v>0</v>
      </c>
    </row>
    <row r="686" spans="1:14" ht="13.8">
      <c r="A686" s="79" t="s">
        <v>1536</v>
      </c>
      <c r="B686" s="79" t="s">
        <v>1537</v>
      </c>
      <c r="C686" s="79" t="s">
        <v>379</v>
      </c>
      <c r="D686" s="79" t="s">
        <v>380</v>
      </c>
      <c r="E686" s="24">
        <v>276</v>
      </c>
      <c r="F686" s="24">
        <f t="shared" si="82"/>
        <v>336.71999999999997</v>
      </c>
      <c r="G686" s="188">
        <v>0.18</v>
      </c>
      <c r="H686" s="24">
        <v>226.92</v>
      </c>
      <c r="I686" s="23">
        <f t="shared" si="80"/>
        <v>276.83999999999997</v>
      </c>
      <c r="J686" s="24">
        <f t="shared" si="83"/>
        <v>226.92</v>
      </c>
      <c r="K686" s="24">
        <f t="shared" si="83"/>
        <v>276.83999999999997</v>
      </c>
      <c r="L686" s="97"/>
      <c r="M686" s="24">
        <f t="shared" si="84"/>
        <v>0</v>
      </c>
      <c r="N686" s="24">
        <f t="shared" si="81"/>
        <v>0</v>
      </c>
    </row>
    <row r="687" spans="1:14" ht="13.8">
      <c r="A687" s="79" t="s">
        <v>1538</v>
      </c>
      <c r="B687" s="79" t="s">
        <v>1539</v>
      </c>
      <c r="C687" s="79" t="s">
        <v>379</v>
      </c>
      <c r="D687" s="79" t="s">
        <v>380</v>
      </c>
      <c r="E687" s="24">
        <v>276</v>
      </c>
      <c r="F687" s="24">
        <f t="shared" si="82"/>
        <v>336.71999999999997</v>
      </c>
      <c r="G687" s="188">
        <v>0.18</v>
      </c>
      <c r="H687" s="24">
        <v>226.92</v>
      </c>
      <c r="I687" s="23">
        <f t="shared" si="80"/>
        <v>276.83999999999997</v>
      </c>
      <c r="J687" s="24">
        <f t="shared" si="83"/>
        <v>226.92</v>
      </c>
      <c r="K687" s="24">
        <f t="shared" si="83"/>
        <v>276.83999999999997</v>
      </c>
      <c r="L687" s="97"/>
      <c r="M687" s="24">
        <f t="shared" si="84"/>
        <v>0</v>
      </c>
      <c r="N687" s="24">
        <f t="shared" si="81"/>
        <v>0</v>
      </c>
    </row>
    <row r="688" spans="1:14" ht="13.8">
      <c r="A688" s="79" t="s">
        <v>1540</v>
      </c>
      <c r="B688" s="79" t="s">
        <v>1541</v>
      </c>
      <c r="C688" s="79" t="s">
        <v>379</v>
      </c>
      <c r="D688" s="79" t="s">
        <v>380</v>
      </c>
      <c r="E688" s="24">
        <v>276</v>
      </c>
      <c r="F688" s="24">
        <f t="shared" si="82"/>
        <v>336.71999999999997</v>
      </c>
      <c r="G688" s="188">
        <v>0.18</v>
      </c>
      <c r="H688" s="24">
        <v>226.92</v>
      </c>
      <c r="I688" s="23">
        <f t="shared" si="80"/>
        <v>276.83999999999997</v>
      </c>
      <c r="J688" s="24">
        <f t="shared" si="83"/>
        <v>226.92</v>
      </c>
      <c r="K688" s="24">
        <f t="shared" si="83"/>
        <v>276.83999999999997</v>
      </c>
      <c r="L688" s="97"/>
      <c r="M688" s="24">
        <f t="shared" si="84"/>
        <v>0</v>
      </c>
      <c r="N688" s="24">
        <f t="shared" si="81"/>
        <v>0</v>
      </c>
    </row>
    <row r="689" spans="1:14" ht="13.8">
      <c r="A689" s="79" t="s">
        <v>1542</v>
      </c>
      <c r="B689" s="79" t="s">
        <v>1543</v>
      </c>
      <c r="C689" s="79" t="s">
        <v>379</v>
      </c>
      <c r="D689" s="79" t="s">
        <v>380</v>
      </c>
      <c r="E689" s="24">
        <v>709</v>
      </c>
      <c r="F689" s="24">
        <f t="shared" si="82"/>
        <v>864.98</v>
      </c>
      <c r="G689" s="188">
        <v>0.18</v>
      </c>
      <c r="H689" s="24">
        <v>583.32000000000005</v>
      </c>
      <c r="I689" s="23">
        <f t="shared" si="80"/>
        <v>711.65</v>
      </c>
      <c r="J689" s="24">
        <f t="shared" si="83"/>
        <v>583.32000000000005</v>
      </c>
      <c r="K689" s="24">
        <f t="shared" si="83"/>
        <v>711.65</v>
      </c>
      <c r="L689" s="97"/>
      <c r="M689" s="24">
        <f t="shared" si="84"/>
        <v>0</v>
      </c>
      <c r="N689" s="24">
        <f t="shared" si="81"/>
        <v>0</v>
      </c>
    </row>
    <row r="690" spans="1:14" ht="13.8">
      <c r="A690" s="79" t="s">
        <v>1544</v>
      </c>
      <c r="B690" s="79" t="s">
        <v>1545</v>
      </c>
      <c r="C690" s="79" t="s">
        <v>379</v>
      </c>
      <c r="D690" s="79" t="s">
        <v>380</v>
      </c>
      <c r="E690" s="24">
        <v>967</v>
      </c>
      <c r="F690" s="24">
        <f t="shared" si="82"/>
        <v>1179.74</v>
      </c>
      <c r="G690" s="188">
        <v>0.18</v>
      </c>
      <c r="H690" s="24">
        <v>795.48</v>
      </c>
      <c r="I690" s="23">
        <f t="shared" si="80"/>
        <v>970.49</v>
      </c>
      <c r="J690" s="24">
        <f t="shared" si="83"/>
        <v>795.48</v>
      </c>
      <c r="K690" s="24">
        <f t="shared" si="83"/>
        <v>970.49</v>
      </c>
      <c r="L690" s="97"/>
      <c r="M690" s="24">
        <f t="shared" si="84"/>
        <v>0</v>
      </c>
      <c r="N690" s="24">
        <f t="shared" si="81"/>
        <v>0</v>
      </c>
    </row>
    <row r="691" spans="1:14" ht="13.8">
      <c r="A691" s="79" t="s">
        <v>1546</v>
      </c>
      <c r="B691" s="79" t="s">
        <v>1547</v>
      </c>
      <c r="C691" s="79" t="s">
        <v>379</v>
      </c>
      <c r="D691" s="79" t="s">
        <v>380</v>
      </c>
      <c r="E691" s="24">
        <v>709</v>
      </c>
      <c r="F691" s="24">
        <f t="shared" si="82"/>
        <v>864.98</v>
      </c>
      <c r="G691" s="188">
        <v>0.18</v>
      </c>
      <c r="H691" s="24">
        <v>583.32000000000005</v>
      </c>
      <c r="I691" s="23">
        <f t="shared" si="80"/>
        <v>711.65</v>
      </c>
      <c r="J691" s="24">
        <f t="shared" si="83"/>
        <v>583.32000000000005</v>
      </c>
      <c r="K691" s="24">
        <f t="shared" si="83"/>
        <v>711.65</v>
      </c>
      <c r="L691" s="97"/>
      <c r="M691" s="24">
        <f t="shared" si="84"/>
        <v>0</v>
      </c>
      <c r="N691" s="24">
        <f t="shared" si="81"/>
        <v>0</v>
      </c>
    </row>
    <row r="692" spans="1:14" ht="13.8">
      <c r="A692" s="79" t="s">
        <v>1548</v>
      </c>
      <c r="B692" s="79" t="s">
        <v>1549</v>
      </c>
      <c r="C692" s="79" t="s">
        <v>379</v>
      </c>
      <c r="D692" s="79" t="s">
        <v>380</v>
      </c>
      <c r="E692" s="24">
        <v>59</v>
      </c>
      <c r="F692" s="24">
        <f t="shared" si="82"/>
        <v>71.98</v>
      </c>
      <c r="G692" s="188">
        <v>0.18</v>
      </c>
      <c r="H692" s="24">
        <v>48.38</v>
      </c>
      <c r="I692" s="23">
        <f t="shared" si="80"/>
        <v>59.02</v>
      </c>
      <c r="J692" s="24">
        <f t="shared" si="83"/>
        <v>48.38</v>
      </c>
      <c r="K692" s="24">
        <f t="shared" si="83"/>
        <v>59.02</v>
      </c>
      <c r="L692" s="97"/>
      <c r="M692" s="24">
        <f t="shared" si="84"/>
        <v>0</v>
      </c>
      <c r="N692" s="24">
        <f t="shared" si="81"/>
        <v>0</v>
      </c>
    </row>
    <row r="693" spans="1:14" ht="13.8">
      <c r="A693" s="79" t="s">
        <v>1550</v>
      </c>
      <c r="B693" s="79" t="s">
        <v>1551</v>
      </c>
      <c r="C693" s="79" t="s">
        <v>379</v>
      </c>
      <c r="D693" s="79" t="s">
        <v>380</v>
      </c>
      <c r="E693" s="24">
        <v>276</v>
      </c>
      <c r="F693" s="24">
        <f t="shared" si="82"/>
        <v>336.71999999999997</v>
      </c>
      <c r="G693" s="188">
        <v>0.18</v>
      </c>
      <c r="H693" s="24">
        <v>226.92</v>
      </c>
      <c r="I693" s="23">
        <f t="shared" si="80"/>
        <v>276.83999999999997</v>
      </c>
      <c r="J693" s="24">
        <f t="shared" si="83"/>
        <v>226.92</v>
      </c>
      <c r="K693" s="24">
        <f t="shared" si="83"/>
        <v>276.83999999999997</v>
      </c>
      <c r="L693" s="97"/>
      <c r="M693" s="24">
        <f t="shared" si="84"/>
        <v>0</v>
      </c>
      <c r="N693" s="24">
        <f t="shared" si="81"/>
        <v>0</v>
      </c>
    </row>
    <row r="694" spans="1:14" ht="13.8">
      <c r="A694" s="79" t="s">
        <v>1552</v>
      </c>
      <c r="B694" s="79" t="s">
        <v>1553</v>
      </c>
      <c r="C694" s="79" t="s">
        <v>379</v>
      </c>
      <c r="D694" s="79" t="s">
        <v>380</v>
      </c>
      <c r="E694" s="24">
        <v>276</v>
      </c>
      <c r="F694" s="24">
        <f t="shared" si="82"/>
        <v>336.71999999999997</v>
      </c>
      <c r="G694" s="188">
        <v>0.18</v>
      </c>
      <c r="H694" s="24">
        <v>226.92</v>
      </c>
      <c r="I694" s="23">
        <f t="shared" si="80"/>
        <v>276.83999999999997</v>
      </c>
      <c r="J694" s="24">
        <f t="shared" si="83"/>
        <v>226.92</v>
      </c>
      <c r="K694" s="24">
        <f t="shared" si="83"/>
        <v>276.83999999999997</v>
      </c>
      <c r="L694" s="97"/>
      <c r="M694" s="24">
        <f t="shared" si="84"/>
        <v>0</v>
      </c>
      <c r="N694" s="24">
        <f t="shared" si="81"/>
        <v>0</v>
      </c>
    </row>
    <row r="695" spans="1:14" ht="27">
      <c r="A695" s="79" t="s">
        <v>1554</v>
      </c>
      <c r="B695" s="79" t="s">
        <v>1202</v>
      </c>
      <c r="C695" s="79" t="s">
        <v>379</v>
      </c>
      <c r="D695" s="79" t="s">
        <v>380</v>
      </c>
      <c r="E695" s="24">
        <v>113</v>
      </c>
      <c r="F695" s="24">
        <f t="shared" si="82"/>
        <v>137.85999999999999</v>
      </c>
      <c r="G695" s="188">
        <v>0.18</v>
      </c>
      <c r="H695" s="24">
        <v>92.66</v>
      </c>
      <c r="I695" s="23">
        <f t="shared" si="80"/>
        <v>113.05</v>
      </c>
      <c r="J695" s="24">
        <f t="shared" si="83"/>
        <v>92.66</v>
      </c>
      <c r="K695" s="24">
        <f t="shared" si="83"/>
        <v>113.05</v>
      </c>
      <c r="L695" s="97"/>
      <c r="M695" s="24">
        <f t="shared" si="84"/>
        <v>0</v>
      </c>
      <c r="N695" s="24">
        <f t="shared" si="81"/>
        <v>0</v>
      </c>
    </row>
    <row r="696" spans="1:14" ht="27">
      <c r="A696" s="79" t="s">
        <v>1555</v>
      </c>
      <c r="B696" s="79" t="s">
        <v>1204</v>
      </c>
      <c r="C696" s="79" t="s">
        <v>379</v>
      </c>
      <c r="D696" s="79" t="s">
        <v>380</v>
      </c>
      <c r="E696" s="24">
        <v>145</v>
      </c>
      <c r="F696" s="24">
        <f t="shared" si="82"/>
        <v>176.9</v>
      </c>
      <c r="G696" s="188">
        <v>0.18</v>
      </c>
      <c r="H696" s="24">
        <v>118.9</v>
      </c>
      <c r="I696" s="23">
        <f t="shared" si="80"/>
        <v>145.06</v>
      </c>
      <c r="J696" s="24">
        <f t="shared" si="83"/>
        <v>118.9</v>
      </c>
      <c r="K696" s="24">
        <f t="shared" si="83"/>
        <v>145.06</v>
      </c>
      <c r="L696" s="97"/>
      <c r="M696" s="24">
        <f t="shared" si="84"/>
        <v>0</v>
      </c>
      <c r="N696" s="24">
        <f t="shared" si="81"/>
        <v>0</v>
      </c>
    </row>
    <row r="697" spans="1:14" ht="13.8">
      <c r="A697" s="79" t="s">
        <v>1556</v>
      </c>
      <c r="B697" s="79" t="s">
        <v>1557</v>
      </c>
      <c r="C697" s="79" t="s">
        <v>379</v>
      </c>
      <c r="D697" s="79" t="s">
        <v>380</v>
      </c>
      <c r="E697" s="24">
        <v>570</v>
      </c>
      <c r="F697" s="24">
        <f t="shared" si="82"/>
        <v>695.4</v>
      </c>
      <c r="G697" s="188">
        <v>0.18</v>
      </c>
      <c r="H697" s="24">
        <v>468.72</v>
      </c>
      <c r="I697" s="23">
        <f t="shared" si="80"/>
        <v>571.84</v>
      </c>
      <c r="J697" s="24">
        <f t="shared" si="83"/>
        <v>468.72</v>
      </c>
      <c r="K697" s="24">
        <f t="shared" si="83"/>
        <v>571.84</v>
      </c>
      <c r="L697" s="97"/>
      <c r="M697" s="24">
        <f t="shared" si="84"/>
        <v>0</v>
      </c>
      <c r="N697" s="24">
        <f t="shared" si="81"/>
        <v>0</v>
      </c>
    </row>
    <row r="698" spans="1:14" ht="13.8">
      <c r="A698" s="79" t="s">
        <v>1558</v>
      </c>
      <c r="B698" s="79" t="s">
        <v>1559</v>
      </c>
      <c r="C698" s="79" t="s">
        <v>379</v>
      </c>
      <c r="D698" s="79" t="s">
        <v>380</v>
      </c>
      <c r="E698" s="24">
        <v>1453</v>
      </c>
      <c r="F698" s="24">
        <f t="shared" si="82"/>
        <v>1772.6599999999999</v>
      </c>
      <c r="G698" s="188">
        <v>0.18</v>
      </c>
      <c r="H698" s="24">
        <v>1195.32</v>
      </c>
      <c r="I698" s="23">
        <f t="shared" si="80"/>
        <v>1458.29</v>
      </c>
      <c r="J698" s="24">
        <f t="shared" si="83"/>
        <v>1195.32</v>
      </c>
      <c r="K698" s="24">
        <f t="shared" si="83"/>
        <v>1458.29</v>
      </c>
      <c r="L698" s="97"/>
      <c r="M698" s="24">
        <f t="shared" si="84"/>
        <v>0</v>
      </c>
      <c r="N698" s="24">
        <f t="shared" si="81"/>
        <v>0</v>
      </c>
    </row>
    <row r="699" spans="1:14" ht="13.8">
      <c r="A699" s="79" t="s">
        <v>1560</v>
      </c>
      <c r="B699" s="79" t="s">
        <v>1561</v>
      </c>
      <c r="C699" s="79" t="s">
        <v>379</v>
      </c>
      <c r="D699" s="79" t="s">
        <v>380</v>
      </c>
      <c r="E699" s="24">
        <v>10997</v>
      </c>
      <c r="F699" s="24">
        <f t="shared" si="82"/>
        <v>13416.34</v>
      </c>
      <c r="G699" s="188">
        <v>0.18</v>
      </c>
      <c r="H699" s="24">
        <v>9050.2800000000007</v>
      </c>
      <c r="I699" s="23">
        <f t="shared" si="80"/>
        <v>11041.34</v>
      </c>
      <c r="J699" s="24">
        <f t="shared" si="83"/>
        <v>9050.2800000000007</v>
      </c>
      <c r="K699" s="24">
        <f t="shared" si="83"/>
        <v>11041.34</v>
      </c>
      <c r="L699" s="97"/>
      <c r="M699" s="24">
        <f t="shared" si="84"/>
        <v>0</v>
      </c>
      <c r="N699" s="24">
        <f t="shared" si="81"/>
        <v>0</v>
      </c>
    </row>
    <row r="700" spans="1:14" ht="13.8">
      <c r="A700" s="79" t="s">
        <v>1562</v>
      </c>
      <c r="B700" s="79" t="s">
        <v>1563</v>
      </c>
      <c r="C700" s="79" t="s">
        <v>379</v>
      </c>
      <c r="D700" s="79" t="s">
        <v>380</v>
      </c>
      <c r="E700" s="24">
        <v>9165</v>
      </c>
      <c r="F700" s="24">
        <f t="shared" si="82"/>
        <v>11181.3</v>
      </c>
      <c r="G700" s="188">
        <v>0.18</v>
      </c>
      <c r="H700" s="24">
        <v>7542.36</v>
      </c>
      <c r="I700" s="23">
        <f t="shared" si="80"/>
        <v>9201.68</v>
      </c>
      <c r="J700" s="24">
        <f t="shared" si="83"/>
        <v>7542.36</v>
      </c>
      <c r="K700" s="24">
        <f t="shared" si="83"/>
        <v>9201.68</v>
      </c>
      <c r="L700" s="97"/>
      <c r="M700" s="24">
        <f t="shared" si="84"/>
        <v>0</v>
      </c>
      <c r="N700" s="24">
        <f t="shared" si="81"/>
        <v>0</v>
      </c>
    </row>
    <row r="701" spans="1:14" ht="13.8">
      <c r="A701" s="79" t="s">
        <v>1564</v>
      </c>
      <c r="B701" s="79" t="s">
        <v>1565</v>
      </c>
      <c r="C701" s="79" t="s">
        <v>379</v>
      </c>
      <c r="D701" s="79" t="s">
        <v>380</v>
      </c>
      <c r="E701" s="24">
        <v>1146</v>
      </c>
      <c r="F701" s="24">
        <f t="shared" si="82"/>
        <v>1398.12</v>
      </c>
      <c r="G701" s="188">
        <v>0.18</v>
      </c>
      <c r="H701" s="24">
        <v>942.6</v>
      </c>
      <c r="I701" s="23">
        <f t="shared" si="80"/>
        <v>1149.97</v>
      </c>
      <c r="J701" s="24">
        <f t="shared" si="83"/>
        <v>942.6</v>
      </c>
      <c r="K701" s="24">
        <f t="shared" si="83"/>
        <v>1149.97</v>
      </c>
      <c r="L701" s="97"/>
      <c r="M701" s="24">
        <f t="shared" si="84"/>
        <v>0</v>
      </c>
      <c r="N701" s="24">
        <f t="shared" si="81"/>
        <v>0</v>
      </c>
    </row>
    <row r="702" spans="1:14" ht="13.8">
      <c r="A702" s="79" t="s">
        <v>1566</v>
      </c>
      <c r="B702" s="79" t="s">
        <v>1567</v>
      </c>
      <c r="C702" s="79" t="s">
        <v>379</v>
      </c>
      <c r="D702" s="79" t="s">
        <v>380</v>
      </c>
      <c r="E702" s="24">
        <v>6553</v>
      </c>
      <c r="F702" s="24">
        <f t="shared" si="82"/>
        <v>7994.66</v>
      </c>
      <c r="G702" s="188">
        <v>0.18</v>
      </c>
      <c r="H702" s="24">
        <v>5392.8</v>
      </c>
      <c r="I702" s="23">
        <f t="shared" si="80"/>
        <v>6579.22</v>
      </c>
      <c r="J702" s="24">
        <f t="shared" si="83"/>
        <v>5392.8</v>
      </c>
      <c r="K702" s="24">
        <f t="shared" si="83"/>
        <v>6579.22</v>
      </c>
      <c r="L702" s="97"/>
      <c r="M702" s="24">
        <f t="shared" si="84"/>
        <v>0</v>
      </c>
      <c r="N702" s="24">
        <f t="shared" si="81"/>
        <v>0</v>
      </c>
    </row>
    <row r="703" spans="1:14" ht="27">
      <c r="A703" s="79" t="s">
        <v>1568</v>
      </c>
      <c r="B703" s="79" t="s">
        <v>1569</v>
      </c>
      <c r="C703" s="79" t="s">
        <v>379</v>
      </c>
      <c r="D703" s="79" t="s">
        <v>380</v>
      </c>
      <c r="E703" s="24">
        <v>5800</v>
      </c>
      <c r="F703" s="24">
        <f t="shared" si="82"/>
        <v>7076</v>
      </c>
      <c r="G703" s="188">
        <v>0.18</v>
      </c>
      <c r="H703" s="24">
        <v>4773.3599999999997</v>
      </c>
      <c r="I703" s="23">
        <f t="shared" si="80"/>
        <v>5823.5</v>
      </c>
      <c r="J703" s="24">
        <f t="shared" si="83"/>
        <v>4773.3599999999997</v>
      </c>
      <c r="K703" s="24">
        <f t="shared" si="83"/>
        <v>5823.5</v>
      </c>
      <c r="L703" s="97"/>
      <c r="M703" s="24">
        <f t="shared" si="84"/>
        <v>0</v>
      </c>
      <c r="N703" s="24">
        <f t="shared" si="81"/>
        <v>0</v>
      </c>
    </row>
    <row r="704" spans="1:14" ht="27">
      <c r="A704" s="79" t="s">
        <v>1570</v>
      </c>
      <c r="B704" s="79" t="s">
        <v>1571</v>
      </c>
      <c r="C704" s="79" t="s">
        <v>379</v>
      </c>
      <c r="D704" s="79" t="s">
        <v>380</v>
      </c>
      <c r="E704" s="24">
        <v>22239</v>
      </c>
      <c r="F704" s="24">
        <f t="shared" si="82"/>
        <v>27131.579999999998</v>
      </c>
      <c r="G704" s="188">
        <v>0.18</v>
      </c>
      <c r="H704" s="24">
        <v>18302.52</v>
      </c>
      <c r="I704" s="23">
        <f t="shared" si="80"/>
        <v>22329.07</v>
      </c>
      <c r="J704" s="24">
        <f t="shared" si="83"/>
        <v>18302.52</v>
      </c>
      <c r="K704" s="24">
        <f t="shared" si="83"/>
        <v>22329.07</v>
      </c>
      <c r="L704" s="97"/>
      <c r="M704" s="24">
        <f t="shared" si="84"/>
        <v>0</v>
      </c>
      <c r="N704" s="24">
        <f t="shared" si="81"/>
        <v>0</v>
      </c>
    </row>
    <row r="705" spans="1:14" ht="13.8">
      <c r="A705" s="79" t="s">
        <v>1572</v>
      </c>
      <c r="B705" s="79" t="s">
        <v>1573</v>
      </c>
      <c r="C705" s="79" t="s">
        <v>379</v>
      </c>
      <c r="D705" s="79" t="s">
        <v>380</v>
      </c>
      <c r="E705" s="24">
        <v>681</v>
      </c>
      <c r="F705" s="24">
        <f t="shared" si="82"/>
        <v>830.81999999999994</v>
      </c>
      <c r="G705" s="188">
        <v>0.18</v>
      </c>
      <c r="H705" s="24">
        <v>560.16</v>
      </c>
      <c r="I705" s="23">
        <f t="shared" si="80"/>
        <v>683.4</v>
      </c>
      <c r="J705" s="24">
        <f t="shared" si="83"/>
        <v>560.16</v>
      </c>
      <c r="K705" s="24">
        <f t="shared" si="83"/>
        <v>683.4</v>
      </c>
      <c r="L705" s="97"/>
      <c r="M705" s="24">
        <f t="shared" si="84"/>
        <v>0</v>
      </c>
      <c r="N705" s="24">
        <f t="shared" si="81"/>
        <v>0</v>
      </c>
    </row>
    <row r="706" spans="1:14" ht="13.8">
      <c r="A706" s="79" t="s">
        <v>1574</v>
      </c>
      <c r="B706" s="79" t="s">
        <v>1575</v>
      </c>
      <c r="C706" s="79" t="s">
        <v>379</v>
      </c>
      <c r="D706" s="79" t="s">
        <v>380</v>
      </c>
      <c r="E706" s="24">
        <v>881</v>
      </c>
      <c r="F706" s="24">
        <f t="shared" si="82"/>
        <v>1074.82</v>
      </c>
      <c r="G706" s="188">
        <v>0.18</v>
      </c>
      <c r="H706" s="24">
        <v>724.32</v>
      </c>
      <c r="I706" s="23">
        <f t="shared" si="80"/>
        <v>883.67</v>
      </c>
      <c r="J706" s="24">
        <f t="shared" si="83"/>
        <v>724.32</v>
      </c>
      <c r="K706" s="24">
        <f t="shared" si="83"/>
        <v>883.67</v>
      </c>
      <c r="L706" s="97"/>
      <c r="M706" s="24">
        <f t="shared" si="84"/>
        <v>0</v>
      </c>
      <c r="N706" s="24">
        <f t="shared" si="81"/>
        <v>0</v>
      </c>
    </row>
    <row r="707" spans="1:14" ht="13.8">
      <c r="A707" s="79" t="s">
        <v>1576</v>
      </c>
      <c r="B707" s="79" t="s">
        <v>1577</v>
      </c>
      <c r="C707" s="79" t="s">
        <v>379</v>
      </c>
      <c r="D707" s="79" t="s">
        <v>380</v>
      </c>
      <c r="E707" s="24">
        <v>355</v>
      </c>
      <c r="F707" s="24">
        <f t="shared" si="82"/>
        <v>433.09999999999997</v>
      </c>
      <c r="G707" s="188">
        <v>0.18</v>
      </c>
      <c r="H707" s="24">
        <v>292.08</v>
      </c>
      <c r="I707" s="23">
        <f t="shared" si="80"/>
        <v>356.34</v>
      </c>
      <c r="J707" s="24">
        <f t="shared" si="83"/>
        <v>292.08</v>
      </c>
      <c r="K707" s="24">
        <f t="shared" si="83"/>
        <v>356.34</v>
      </c>
      <c r="L707" s="97"/>
      <c r="M707" s="24">
        <f t="shared" si="84"/>
        <v>0</v>
      </c>
      <c r="N707" s="24">
        <f t="shared" si="81"/>
        <v>0</v>
      </c>
    </row>
    <row r="708" spans="1:14" ht="13.8">
      <c r="A708" s="79" t="s">
        <v>1578</v>
      </c>
      <c r="B708" s="79" t="s">
        <v>1579</v>
      </c>
      <c r="C708" s="79" t="s">
        <v>379</v>
      </c>
      <c r="D708" s="79" t="s">
        <v>380</v>
      </c>
      <c r="E708" s="24">
        <v>458</v>
      </c>
      <c r="F708" s="24">
        <f t="shared" si="82"/>
        <v>558.76</v>
      </c>
      <c r="G708" s="188">
        <v>0.18</v>
      </c>
      <c r="H708" s="24">
        <v>376.32</v>
      </c>
      <c r="I708" s="23">
        <f t="shared" si="80"/>
        <v>459.11</v>
      </c>
      <c r="J708" s="24">
        <f t="shared" si="83"/>
        <v>376.32</v>
      </c>
      <c r="K708" s="24">
        <f t="shared" si="83"/>
        <v>459.11</v>
      </c>
      <c r="L708" s="97"/>
      <c r="M708" s="24">
        <f t="shared" si="84"/>
        <v>0</v>
      </c>
      <c r="N708" s="24">
        <f t="shared" si="81"/>
        <v>0</v>
      </c>
    </row>
    <row r="709" spans="1:14" ht="13.8">
      <c r="A709" s="79" t="s">
        <v>1580</v>
      </c>
      <c r="B709" s="79" t="s">
        <v>1230</v>
      </c>
      <c r="C709" s="79" t="s">
        <v>379</v>
      </c>
      <c r="D709" s="79" t="s">
        <v>380</v>
      </c>
      <c r="E709" s="24">
        <v>53</v>
      </c>
      <c r="F709" s="24">
        <f t="shared" si="82"/>
        <v>64.66</v>
      </c>
      <c r="G709" s="188">
        <v>0.18</v>
      </c>
      <c r="H709" s="24">
        <v>43.46</v>
      </c>
      <c r="I709" s="23">
        <f t="shared" si="80"/>
        <v>53.02</v>
      </c>
      <c r="J709" s="24">
        <f t="shared" si="83"/>
        <v>43.46</v>
      </c>
      <c r="K709" s="24">
        <f t="shared" si="83"/>
        <v>53.02</v>
      </c>
      <c r="L709" s="97"/>
      <c r="M709" s="24">
        <f t="shared" si="84"/>
        <v>0</v>
      </c>
      <c r="N709" s="24">
        <f t="shared" si="81"/>
        <v>0</v>
      </c>
    </row>
    <row r="710" spans="1:14" ht="13.8">
      <c r="A710" s="79" t="s">
        <v>1581</v>
      </c>
      <c r="B710" s="79" t="s">
        <v>1232</v>
      </c>
      <c r="C710" s="79" t="s">
        <v>379</v>
      </c>
      <c r="D710" s="79" t="s">
        <v>380</v>
      </c>
      <c r="E710" s="24">
        <v>68</v>
      </c>
      <c r="F710" s="24">
        <f t="shared" si="82"/>
        <v>82.96</v>
      </c>
      <c r="G710" s="188">
        <v>0.18</v>
      </c>
      <c r="H710" s="24">
        <v>55.76</v>
      </c>
      <c r="I710" s="23">
        <f t="shared" si="80"/>
        <v>68.03</v>
      </c>
      <c r="J710" s="24">
        <f t="shared" si="83"/>
        <v>55.76</v>
      </c>
      <c r="K710" s="24">
        <f t="shared" si="83"/>
        <v>68.03</v>
      </c>
      <c r="L710" s="97"/>
      <c r="M710" s="24">
        <f t="shared" si="84"/>
        <v>0</v>
      </c>
      <c r="N710" s="24">
        <f t="shared" si="81"/>
        <v>0</v>
      </c>
    </row>
    <row r="711" spans="1:14" ht="13.8">
      <c r="A711" s="79" t="s">
        <v>1582</v>
      </c>
      <c r="B711" s="79" t="s">
        <v>1583</v>
      </c>
      <c r="C711" s="79" t="s">
        <v>379</v>
      </c>
      <c r="D711" s="79" t="s">
        <v>380</v>
      </c>
      <c r="E711" s="24">
        <v>67</v>
      </c>
      <c r="F711" s="24">
        <f t="shared" si="82"/>
        <v>81.739999999999995</v>
      </c>
      <c r="G711" s="188">
        <v>0.18</v>
      </c>
      <c r="H711" s="24">
        <v>54.94</v>
      </c>
      <c r="I711" s="23">
        <f t="shared" si="80"/>
        <v>67.03</v>
      </c>
      <c r="J711" s="24">
        <f t="shared" si="83"/>
        <v>54.94</v>
      </c>
      <c r="K711" s="24">
        <f t="shared" si="83"/>
        <v>67.03</v>
      </c>
      <c r="L711" s="97"/>
      <c r="M711" s="24">
        <f t="shared" si="84"/>
        <v>0</v>
      </c>
      <c r="N711" s="24">
        <f t="shared" si="81"/>
        <v>0</v>
      </c>
    </row>
    <row r="712" spans="1:14" ht="13.8">
      <c r="A712" s="79" t="s">
        <v>1584</v>
      </c>
      <c r="B712" s="79" t="s">
        <v>1585</v>
      </c>
      <c r="C712" s="79" t="s">
        <v>379</v>
      </c>
      <c r="D712" s="79" t="s">
        <v>380</v>
      </c>
      <c r="E712" s="24">
        <v>86</v>
      </c>
      <c r="F712" s="24">
        <f t="shared" si="82"/>
        <v>104.92</v>
      </c>
      <c r="G712" s="188">
        <v>0.18</v>
      </c>
      <c r="H712" s="24">
        <v>70.52</v>
      </c>
      <c r="I712" s="23">
        <f t="shared" si="80"/>
        <v>86.03</v>
      </c>
      <c r="J712" s="24">
        <f t="shared" si="83"/>
        <v>70.52</v>
      </c>
      <c r="K712" s="24">
        <f t="shared" si="83"/>
        <v>86.03</v>
      </c>
      <c r="L712" s="97"/>
      <c r="M712" s="24">
        <f t="shared" si="84"/>
        <v>0</v>
      </c>
      <c r="N712" s="24">
        <f t="shared" si="81"/>
        <v>0</v>
      </c>
    </row>
    <row r="713" spans="1:14" ht="13.8">
      <c r="A713" s="79" t="s">
        <v>1586</v>
      </c>
      <c r="B713" s="79" t="s">
        <v>1587</v>
      </c>
      <c r="C713" s="79" t="s">
        <v>379</v>
      </c>
      <c r="D713" s="79" t="s">
        <v>380</v>
      </c>
      <c r="E713" s="24">
        <v>29482</v>
      </c>
      <c r="F713" s="24">
        <f t="shared" si="82"/>
        <v>35968.04</v>
      </c>
      <c r="G713" s="188">
        <v>0.18</v>
      </c>
      <c r="H713" s="24">
        <v>24263.4</v>
      </c>
      <c r="I713" s="23">
        <f>ROUND(H713*1.22,2)</f>
        <v>29601.35</v>
      </c>
      <c r="J713" s="24">
        <f t="shared" si="83"/>
        <v>24263.4</v>
      </c>
      <c r="K713" s="24">
        <f t="shared" si="83"/>
        <v>29601.35</v>
      </c>
      <c r="L713" s="97"/>
      <c r="M713" s="24">
        <f t="shared" si="84"/>
        <v>0</v>
      </c>
      <c r="N713" s="24">
        <f t="shared" si="81"/>
        <v>0</v>
      </c>
    </row>
    <row r="714" spans="1:14" ht="13.8">
      <c r="A714" s="79" t="s">
        <v>1588</v>
      </c>
      <c r="B714" s="79" t="s">
        <v>1589</v>
      </c>
      <c r="C714" s="79" t="s">
        <v>379</v>
      </c>
      <c r="D714" s="79" t="s">
        <v>380</v>
      </c>
      <c r="E714" s="24">
        <v>21408</v>
      </c>
      <c r="F714" s="24">
        <f t="shared" si="82"/>
        <v>26117.759999999998</v>
      </c>
      <c r="G714" s="188">
        <v>0.18</v>
      </c>
      <c r="H714" s="24">
        <v>17618.16</v>
      </c>
      <c r="I714" s="23">
        <f t="shared" si="80"/>
        <v>21494.16</v>
      </c>
      <c r="J714" s="24">
        <f t="shared" si="83"/>
        <v>17618.16</v>
      </c>
      <c r="K714" s="24">
        <f t="shared" si="83"/>
        <v>21494.16</v>
      </c>
      <c r="L714" s="97"/>
      <c r="M714" s="24">
        <f t="shared" si="84"/>
        <v>0</v>
      </c>
      <c r="N714" s="24">
        <f t="shared" si="81"/>
        <v>0</v>
      </c>
    </row>
    <row r="715" spans="1:14" ht="13.8">
      <c r="A715" s="79" t="s">
        <v>1590</v>
      </c>
      <c r="B715" s="79" t="s">
        <v>1591</v>
      </c>
      <c r="C715" s="79" t="s">
        <v>379</v>
      </c>
      <c r="D715" s="79" t="s">
        <v>380</v>
      </c>
      <c r="E715" s="24">
        <v>175</v>
      </c>
      <c r="F715" s="24">
        <f t="shared" si="82"/>
        <v>213.5</v>
      </c>
      <c r="G715" s="188">
        <v>0.18</v>
      </c>
      <c r="H715" s="24">
        <v>143.88</v>
      </c>
      <c r="I715" s="23">
        <f t="shared" si="80"/>
        <v>175.53</v>
      </c>
      <c r="J715" s="24">
        <f t="shared" si="83"/>
        <v>143.88</v>
      </c>
      <c r="K715" s="24">
        <f t="shared" si="83"/>
        <v>175.53</v>
      </c>
      <c r="L715" s="97"/>
      <c r="M715" s="24">
        <f t="shared" si="84"/>
        <v>0</v>
      </c>
      <c r="N715" s="24">
        <f t="shared" si="81"/>
        <v>0</v>
      </c>
    </row>
    <row r="716" spans="1:14" ht="27">
      <c r="A716" s="79" t="s">
        <v>1592</v>
      </c>
      <c r="B716" s="79" t="s">
        <v>1593</v>
      </c>
      <c r="C716" s="79" t="s">
        <v>379</v>
      </c>
      <c r="D716" s="79" t="s">
        <v>380</v>
      </c>
      <c r="E716" s="24">
        <v>227</v>
      </c>
      <c r="F716" s="24">
        <f t="shared" si="82"/>
        <v>276.94</v>
      </c>
      <c r="G716" s="188">
        <v>0.18</v>
      </c>
      <c r="H716" s="24">
        <v>186.48</v>
      </c>
      <c r="I716" s="23">
        <f t="shared" si="80"/>
        <v>227.51</v>
      </c>
      <c r="J716" s="24">
        <f t="shared" si="83"/>
        <v>186.48</v>
      </c>
      <c r="K716" s="24">
        <f t="shared" si="83"/>
        <v>227.51</v>
      </c>
      <c r="L716" s="97"/>
      <c r="M716" s="24">
        <f t="shared" si="84"/>
        <v>0</v>
      </c>
      <c r="N716" s="24">
        <f t="shared" si="81"/>
        <v>0</v>
      </c>
    </row>
    <row r="717" spans="1:14" ht="13.8">
      <c r="A717" s="79" t="s">
        <v>1594</v>
      </c>
      <c r="B717" s="79" t="s">
        <v>1595</v>
      </c>
      <c r="C717" s="79" t="s">
        <v>379</v>
      </c>
      <c r="D717" s="79" t="s">
        <v>380</v>
      </c>
      <c r="E717" s="24">
        <v>175</v>
      </c>
      <c r="F717" s="24">
        <f t="shared" si="82"/>
        <v>213.5</v>
      </c>
      <c r="G717" s="188">
        <v>0.18</v>
      </c>
      <c r="H717" s="24">
        <v>143.88</v>
      </c>
      <c r="I717" s="23">
        <f t="shared" si="80"/>
        <v>175.53</v>
      </c>
      <c r="J717" s="24">
        <f t="shared" si="83"/>
        <v>143.88</v>
      </c>
      <c r="K717" s="24">
        <f t="shared" si="83"/>
        <v>175.53</v>
      </c>
      <c r="L717" s="97"/>
      <c r="M717" s="24">
        <f t="shared" si="84"/>
        <v>0</v>
      </c>
      <c r="N717" s="24">
        <f t="shared" si="81"/>
        <v>0</v>
      </c>
    </row>
    <row r="718" spans="1:14" ht="13.8">
      <c r="A718" s="79" t="s">
        <v>1596</v>
      </c>
      <c r="B718" s="79" t="s">
        <v>1597</v>
      </c>
      <c r="C718" s="79" t="s">
        <v>379</v>
      </c>
      <c r="D718" s="79" t="s">
        <v>380</v>
      </c>
      <c r="E718" s="24">
        <v>227</v>
      </c>
      <c r="F718" s="24">
        <f t="shared" si="82"/>
        <v>276.94</v>
      </c>
      <c r="G718" s="188">
        <v>0.18</v>
      </c>
      <c r="H718" s="24">
        <v>186.48</v>
      </c>
      <c r="I718" s="23">
        <f t="shared" si="80"/>
        <v>227.51</v>
      </c>
      <c r="J718" s="24">
        <f t="shared" si="83"/>
        <v>186.48</v>
      </c>
      <c r="K718" s="24">
        <f t="shared" si="83"/>
        <v>227.51</v>
      </c>
      <c r="L718" s="97"/>
      <c r="M718" s="24">
        <f t="shared" si="84"/>
        <v>0</v>
      </c>
      <c r="N718" s="24">
        <f t="shared" si="81"/>
        <v>0</v>
      </c>
    </row>
    <row r="719" spans="1:14" ht="13.8">
      <c r="A719" s="79" t="s">
        <v>1598</v>
      </c>
      <c r="B719" s="79" t="s">
        <v>1599</v>
      </c>
      <c r="C719" s="79" t="s">
        <v>379</v>
      </c>
      <c r="D719" s="79" t="s">
        <v>380</v>
      </c>
      <c r="E719" s="24">
        <v>276</v>
      </c>
      <c r="F719" s="24">
        <f t="shared" si="82"/>
        <v>336.71999999999997</v>
      </c>
      <c r="G719" s="188">
        <v>0.18</v>
      </c>
      <c r="H719" s="24">
        <v>226.92</v>
      </c>
      <c r="I719" s="23">
        <f t="shared" si="80"/>
        <v>276.83999999999997</v>
      </c>
      <c r="J719" s="24">
        <f t="shared" si="83"/>
        <v>226.92</v>
      </c>
      <c r="K719" s="24">
        <f t="shared" si="83"/>
        <v>276.83999999999997</v>
      </c>
      <c r="L719" s="97"/>
      <c r="M719" s="24">
        <f t="shared" si="84"/>
        <v>0</v>
      </c>
      <c r="N719" s="24">
        <f t="shared" si="81"/>
        <v>0</v>
      </c>
    </row>
    <row r="720" spans="1:14" ht="13.8">
      <c r="A720" s="79" t="s">
        <v>1600</v>
      </c>
      <c r="B720" s="79" t="s">
        <v>1601</v>
      </c>
      <c r="C720" s="79" t="s">
        <v>379</v>
      </c>
      <c r="D720" s="79" t="s">
        <v>380</v>
      </c>
      <c r="E720" s="24">
        <v>214</v>
      </c>
      <c r="F720" s="24">
        <f t="shared" si="82"/>
        <v>261.08</v>
      </c>
      <c r="G720" s="188">
        <v>0.18</v>
      </c>
      <c r="H720" s="24">
        <v>175.56</v>
      </c>
      <c r="I720" s="23">
        <f t="shared" si="80"/>
        <v>214.18</v>
      </c>
      <c r="J720" s="24">
        <f t="shared" si="83"/>
        <v>175.56</v>
      </c>
      <c r="K720" s="24">
        <f t="shared" si="83"/>
        <v>214.18</v>
      </c>
      <c r="L720" s="97"/>
      <c r="M720" s="24">
        <f t="shared" si="84"/>
        <v>0</v>
      </c>
      <c r="N720" s="24">
        <f t="shared" si="81"/>
        <v>0</v>
      </c>
    </row>
    <row r="721" spans="1:14" ht="13.8">
      <c r="A721" s="79" t="s">
        <v>1602</v>
      </c>
      <c r="B721" s="79" t="s">
        <v>1603</v>
      </c>
      <c r="C721" s="79" t="s">
        <v>379</v>
      </c>
      <c r="D721" s="79" t="s">
        <v>380</v>
      </c>
      <c r="E721" s="24">
        <v>214</v>
      </c>
      <c r="F721" s="24">
        <f t="shared" si="82"/>
        <v>261.08</v>
      </c>
      <c r="G721" s="188">
        <v>0.18</v>
      </c>
      <c r="H721" s="24">
        <v>175.56</v>
      </c>
      <c r="I721" s="23">
        <f t="shared" si="80"/>
        <v>214.18</v>
      </c>
      <c r="J721" s="24">
        <f t="shared" si="83"/>
        <v>175.56</v>
      </c>
      <c r="K721" s="24">
        <f t="shared" si="83"/>
        <v>214.18</v>
      </c>
      <c r="L721" s="97"/>
      <c r="M721" s="24">
        <f t="shared" si="84"/>
        <v>0</v>
      </c>
      <c r="N721" s="24">
        <f t="shared" si="81"/>
        <v>0</v>
      </c>
    </row>
    <row r="722" spans="1:14" ht="27">
      <c r="A722" s="79" t="s">
        <v>1604</v>
      </c>
      <c r="B722" s="79" t="s">
        <v>1605</v>
      </c>
      <c r="C722" s="79" t="s">
        <v>379</v>
      </c>
      <c r="D722" s="79" t="s">
        <v>380</v>
      </c>
      <c r="E722" s="24">
        <v>570</v>
      </c>
      <c r="F722" s="24">
        <f t="shared" si="82"/>
        <v>695.4</v>
      </c>
      <c r="G722" s="188">
        <v>0.18</v>
      </c>
      <c r="H722" s="24">
        <v>468.72</v>
      </c>
      <c r="I722" s="23">
        <f t="shared" si="80"/>
        <v>571.84</v>
      </c>
      <c r="J722" s="24">
        <f t="shared" si="83"/>
        <v>468.72</v>
      </c>
      <c r="K722" s="24">
        <f t="shared" si="83"/>
        <v>571.84</v>
      </c>
      <c r="L722" s="97"/>
      <c r="M722" s="24">
        <f t="shared" si="84"/>
        <v>0</v>
      </c>
      <c r="N722" s="24">
        <f t="shared" si="81"/>
        <v>0</v>
      </c>
    </row>
    <row r="723" spans="1:14" ht="27">
      <c r="A723" s="79" t="s">
        <v>1606</v>
      </c>
      <c r="B723" s="79" t="s">
        <v>1607</v>
      </c>
      <c r="C723" s="79" t="s">
        <v>379</v>
      </c>
      <c r="D723" s="79" t="s">
        <v>380</v>
      </c>
      <c r="E723" s="24">
        <v>656</v>
      </c>
      <c r="F723" s="24">
        <f t="shared" si="82"/>
        <v>800.31999999999994</v>
      </c>
      <c r="G723" s="188">
        <v>0.18</v>
      </c>
      <c r="H723" s="24">
        <v>539.16</v>
      </c>
      <c r="I723" s="23">
        <f t="shared" si="80"/>
        <v>657.78</v>
      </c>
      <c r="J723" s="24">
        <f t="shared" si="83"/>
        <v>539.16</v>
      </c>
      <c r="K723" s="24">
        <f t="shared" si="83"/>
        <v>657.78</v>
      </c>
      <c r="L723" s="97"/>
      <c r="M723" s="24">
        <f t="shared" si="84"/>
        <v>0</v>
      </c>
      <c r="N723" s="24">
        <f t="shared" si="81"/>
        <v>0</v>
      </c>
    </row>
    <row r="724" spans="1:14" ht="13.8">
      <c r="A724" s="79" t="s">
        <v>1608</v>
      </c>
      <c r="B724" s="79" t="s">
        <v>1609</v>
      </c>
      <c r="C724" s="79" t="s">
        <v>379</v>
      </c>
      <c r="D724" s="79" t="s">
        <v>380</v>
      </c>
      <c r="E724" s="24">
        <v>276</v>
      </c>
      <c r="F724" s="24">
        <f t="shared" si="82"/>
        <v>336.71999999999997</v>
      </c>
      <c r="G724" s="188">
        <v>0.18</v>
      </c>
      <c r="H724" s="24">
        <v>226.92</v>
      </c>
      <c r="I724" s="23">
        <f t="shared" si="80"/>
        <v>276.83999999999997</v>
      </c>
      <c r="J724" s="24">
        <f t="shared" si="83"/>
        <v>226.92</v>
      </c>
      <c r="K724" s="24">
        <f t="shared" si="83"/>
        <v>276.83999999999997</v>
      </c>
      <c r="L724" s="97"/>
      <c r="M724" s="24">
        <f t="shared" si="84"/>
        <v>0</v>
      </c>
      <c r="N724" s="24">
        <f t="shared" si="81"/>
        <v>0</v>
      </c>
    </row>
    <row r="725" spans="1:14" ht="13.8">
      <c r="A725" s="79" t="s">
        <v>1610</v>
      </c>
      <c r="B725" s="79" t="s">
        <v>1611</v>
      </c>
      <c r="C725" s="79" t="s">
        <v>379</v>
      </c>
      <c r="D725" s="79" t="s">
        <v>380</v>
      </c>
      <c r="E725" s="24">
        <v>276</v>
      </c>
      <c r="F725" s="24">
        <f t="shared" si="82"/>
        <v>336.71999999999997</v>
      </c>
      <c r="G725" s="188">
        <v>0.18</v>
      </c>
      <c r="H725" s="24">
        <v>226.92</v>
      </c>
      <c r="I725" s="23">
        <f t="shared" si="80"/>
        <v>276.83999999999997</v>
      </c>
      <c r="J725" s="24">
        <f t="shared" si="83"/>
        <v>226.92</v>
      </c>
      <c r="K725" s="24">
        <f t="shared" si="83"/>
        <v>276.83999999999997</v>
      </c>
      <c r="L725" s="97"/>
      <c r="M725" s="24">
        <f t="shared" si="84"/>
        <v>0</v>
      </c>
      <c r="N725" s="24">
        <f t="shared" si="81"/>
        <v>0</v>
      </c>
    </row>
    <row r="726" spans="1:14" ht="13.8">
      <c r="A726" s="79" t="s">
        <v>1612</v>
      </c>
      <c r="B726" s="79" t="s">
        <v>1613</v>
      </c>
      <c r="C726" s="79" t="s">
        <v>379</v>
      </c>
      <c r="D726" s="79" t="s">
        <v>380</v>
      </c>
      <c r="E726" s="24">
        <v>488</v>
      </c>
      <c r="F726" s="24">
        <f t="shared" si="82"/>
        <v>595.36</v>
      </c>
      <c r="G726" s="188">
        <v>0.18</v>
      </c>
      <c r="H726" s="24">
        <v>400.92</v>
      </c>
      <c r="I726" s="23">
        <f t="shared" si="80"/>
        <v>489.12</v>
      </c>
      <c r="J726" s="24">
        <f t="shared" si="83"/>
        <v>400.92</v>
      </c>
      <c r="K726" s="24">
        <f t="shared" si="83"/>
        <v>489.12</v>
      </c>
      <c r="L726" s="97"/>
      <c r="M726" s="24">
        <f t="shared" si="84"/>
        <v>0</v>
      </c>
      <c r="N726" s="24">
        <f t="shared" si="81"/>
        <v>0</v>
      </c>
    </row>
    <row r="727" spans="1:14" ht="13.8">
      <c r="A727" s="79" t="s">
        <v>1614</v>
      </c>
      <c r="B727" s="79" t="s">
        <v>1615</v>
      </c>
      <c r="C727" s="79" t="s">
        <v>379</v>
      </c>
      <c r="D727" s="79" t="s">
        <v>380</v>
      </c>
      <c r="E727" s="24">
        <v>912</v>
      </c>
      <c r="F727" s="24">
        <f t="shared" si="82"/>
        <v>1112.6399999999999</v>
      </c>
      <c r="G727" s="188">
        <v>0.18</v>
      </c>
      <c r="H727" s="24">
        <v>749.88</v>
      </c>
      <c r="I727" s="23">
        <f t="shared" si="80"/>
        <v>914.85</v>
      </c>
      <c r="J727" s="24">
        <f t="shared" si="83"/>
        <v>749.88</v>
      </c>
      <c r="K727" s="24">
        <f t="shared" si="83"/>
        <v>914.85</v>
      </c>
      <c r="L727" s="97"/>
      <c r="M727" s="24">
        <f t="shared" si="84"/>
        <v>0</v>
      </c>
      <c r="N727" s="24">
        <f t="shared" si="81"/>
        <v>0</v>
      </c>
    </row>
    <row r="728" spans="1:14" ht="27">
      <c r="A728" s="79" t="s">
        <v>1616</v>
      </c>
      <c r="B728" s="79" t="s">
        <v>1617</v>
      </c>
      <c r="C728" s="79" t="s">
        <v>379</v>
      </c>
      <c r="D728" s="79" t="s">
        <v>380</v>
      </c>
      <c r="E728" s="24">
        <v>67</v>
      </c>
      <c r="F728" s="24">
        <f t="shared" si="82"/>
        <v>81.739999999999995</v>
      </c>
      <c r="G728" s="188">
        <v>0.18</v>
      </c>
      <c r="H728" s="24">
        <v>54.94</v>
      </c>
      <c r="I728" s="23">
        <f t="shared" si="80"/>
        <v>67.03</v>
      </c>
      <c r="J728" s="24">
        <f t="shared" si="83"/>
        <v>54.94</v>
      </c>
      <c r="K728" s="24">
        <f t="shared" si="83"/>
        <v>67.03</v>
      </c>
      <c r="L728" s="97"/>
      <c r="M728" s="24">
        <f t="shared" si="84"/>
        <v>0</v>
      </c>
      <c r="N728" s="24">
        <f t="shared" si="81"/>
        <v>0</v>
      </c>
    </row>
    <row r="729" spans="1:14" ht="27">
      <c r="A729" s="79" t="s">
        <v>1618</v>
      </c>
      <c r="B729" s="79" t="s">
        <v>1619</v>
      </c>
      <c r="C729" s="79" t="s">
        <v>379</v>
      </c>
      <c r="D729" s="79" t="s">
        <v>380</v>
      </c>
      <c r="E729" s="24">
        <v>87</v>
      </c>
      <c r="F729" s="24">
        <f t="shared" si="82"/>
        <v>106.14</v>
      </c>
      <c r="G729" s="188">
        <v>0.18</v>
      </c>
      <c r="H729" s="24">
        <v>71.400000000000006</v>
      </c>
      <c r="I729" s="23">
        <f t="shared" si="80"/>
        <v>87.11</v>
      </c>
      <c r="J729" s="24">
        <f t="shared" si="83"/>
        <v>71.400000000000006</v>
      </c>
      <c r="K729" s="24">
        <f t="shared" si="83"/>
        <v>87.11</v>
      </c>
      <c r="L729" s="97"/>
      <c r="M729" s="24">
        <f t="shared" si="84"/>
        <v>0</v>
      </c>
      <c r="N729" s="24">
        <f t="shared" si="81"/>
        <v>0</v>
      </c>
    </row>
    <row r="730" spans="1:14" ht="13.8">
      <c r="A730" s="79" t="s">
        <v>1620</v>
      </c>
      <c r="B730" s="79" t="s">
        <v>1621</v>
      </c>
      <c r="C730" s="79" t="s">
        <v>379</v>
      </c>
      <c r="D730" s="79" t="s">
        <v>380</v>
      </c>
      <c r="E730" s="24">
        <v>2969</v>
      </c>
      <c r="F730" s="24">
        <f t="shared" si="82"/>
        <v>3622.18</v>
      </c>
      <c r="G730" s="188">
        <v>0.18</v>
      </c>
      <c r="H730" s="24">
        <v>2443.44</v>
      </c>
      <c r="I730" s="23">
        <f t="shared" si="80"/>
        <v>2981</v>
      </c>
      <c r="J730" s="24">
        <f t="shared" si="83"/>
        <v>2443.44</v>
      </c>
      <c r="K730" s="24">
        <f t="shared" si="83"/>
        <v>2981</v>
      </c>
      <c r="L730" s="97"/>
      <c r="M730" s="24">
        <f t="shared" si="84"/>
        <v>0</v>
      </c>
      <c r="N730" s="24">
        <f t="shared" si="81"/>
        <v>0</v>
      </c>
    </row>
    <row r="731" spans="1:14" ht="13.8">
      <c r="A731" s="79" t="s">
        <v>1622</v>
      </c>
      <c r="B731" s="79" t="s">
        <v>1623</v>
      </c>
      <c r="C731" s="79" t="s">
        <v>379</v>
      </c>
      <c r="D731" s="79" t="s">
        <v>380</v>
      </c>
      <c r="E731" s="24">
        <v>5899</v>
      </c>
      <c r="F731" s="24">
        <f t="shared" si="82"/>
        <v>7196.78</v>
      </c>
      <c r="G731" s="188">
        <v>0.18</v>
      </c>
      <c r="H731" s="24">
        <v>4854.3599999999997</v>
      </c>
      <c r="I731" s="23">
        <f t="shared" si="80"/>
        <v>5922.32</v>
      </c>
      <c r="J731" s="24">
        <f t="shared" si="83"/>
        <v>4854.3599999999997</v>
      </c>
      <c r="K731" s="24">
        <f t="shared" si="83"/>
        <v>5922.32</v>
      </c>
      <c r="L731" s="97"/>
      <c r="M731" s="24">
        <f t="shared" si="84"/>
        <v>0</v>
      </c>
      <c r="N731" s="24">
        <f t="shared" si="81"/>
        <v>0</v>
      </c>
    </row>
    <row r="732" spans="1:14" ht="13.8">
      <c r="A732" s="79" t="s">
        <v>1624</v>
      </c>
      <c r="B732" s="79" t="s">
        <v>1625</v>
      </c>
      <c r="C732" s="79" t="s">
        <v>379</v>
      </c>
      <c r="D732" s="79" t="s">
        <v>380</v>
      </c>
      <c r="E732" s="24">
        <v>7456</v>
      </c>
      <c r="F732" s="24">
        <f t="shared" si="82"/>
        <v>9096.32</v>
      </c>
      <c r="G732" s="188">
        <v>0.18</v>
      </c>
      <c r="H732" s="24">
        <v>6136.08</v>
      </c>
      <c r="I732" s="23">
        <f t="shared" si="80"/>
        <v>7486.02</v>
      </c>
      <c r="J732" s="24">
        <f t="shared" si="83"/>
        <v>6136.08</v>
      </c>
      <c r="K732" s="24">
        <f t="shared" si="83"/>
        <v>7486.02</v>
      </c>
      <c r="L732" s="97"/>
      <c r="M732" s="24">
        <f t="shared" si="84"/>
        <v>0</v>
      </c>
      <c r="N732" s="24">
        <f t="shared" si="81"/>
        <v>0</v>
      </c>
    </row>
    <row r="733" spans="1:14" ht="13.8">
      <c r="A733" s="79" t="s">
        <v>1626</v>
      </c>
      <c r="B733" s="79" t="s">
        <v>1627</v>
      </c>
      <c r="C733" s="79" t="s">
        <v>379</v>
      </c>
      <c r="D733" s="79" t="s">
        <v>380</v>
      </c>
      <c r="E733" s="24">
        <v>32520</v>
      </c>
      <c r="F733" s="24">
        <f t="shared" si="82"/>
        <v>39674.400000000001</v>
      </c>
      <c r="G733" s="188">
        <v>0.18</v>
      </c>
      <c r="H733" s="24">
        <v>26763.84</v>
      </c>
      <c r="I733" s="23">
        <f t="shared" si="80"/>
        <v>32651.88</v>
      </c>
      <c r="J733" s="24">
        <f t="shared" si="83"/>
        <v>26763.84</v>
      </c>
      <c r="K733" s="24">
        <f t="shared" si="83"/>
        <v>32651.88</v>
      </c>
      <c r="L733" s="97"/>
      <c r="M733" s="24">
        <f t="shared" si="84"/>
        <v>0</v>
      </c>
      <c r="N733" s="24">
        <f t="shared" ref="N733:N793" si="85">K733*L733</f>
        <v>0</v>
      </c>
    </row>
    <row r="734" spans="1:14" ht="27">
      <c r="A734" s="79" t="s">
        <v>1628</v>
      </c>
      <c r="B734" s="79" t="s">
        <v>1629</v>
      </c>
      <c r="C734" s="79" t="s">
        <v>379</v>
      </c>
      <c r="D734" s="79" t="s">
        <v>380</v>
      </c>
      <c r="E734" s="24">
        <v>1859</v>
      </c>
      <c r="F734" s="24">
        <f t="shared" ref="F734:F794" si="86">E734*1.22</f>
        <v>2267.98</v>
      </c>
      <c r="G734" s="188">
        <v>0.18</v>
      </c>
      <c r="H734" s="24">
        <v>1529.64</v>
      </c>
      <c r="I734" s="23">
        <f t="shared" ref="I734:I795" si="87">ROUND(H734*1.22,2)</f>
        <v>1866.16</v>
      </c>
      <c r="J734" s="24">
        <f t="shared" ref="J734:K794" si="88">H734</f>
        <v>1529.64</v>
      </c>
      <c r="K734" s="24">
        <f t="shared" si="88"/>
        <v>1866.16</v>
      </c>
      <c r="L734" s="97"/>
      <c r="M734" s="24">
        <f t="shared" ref="M734:M794" si="89">J734*L734</f>
        <v>0</v>
      </c>
      <c r="N734" s="24">
        <f t="shared" si="85"/>
        <v>0</v>
      </c>
    </row>
    <row r="735" spans="1:14" ht="13.8">
      <c r="A735" s="79" t="s">
        <v>1630</v>
      </c>
      <c r="B735" s="79" t="s">
        <v>1631</v>
      </c>
      <c r="C735" s="79" t="s">
        <v>379</v>
      </c>
      <c r="D735" s="79" t="s">
        <v>380</v>
      </c>
      <c r="E735" s="24">
        <v>4999</v>
      </c>
      <c r="F735" s="24">
        <f t="shared" si="86"/>
        <v>6098.78</v>
      </c>
      <c r="G735" s="188">
        <v>0.18</v>
      </c>
      <c r="H735" s="24">
        <v>4113.6000000000004</v>
      </c>
      <c r="I735" s="23">
        <f t="shared" si="87"/>
        <v>5018.59</v>
      </c>
      <c r="J735" s="24">
        <f t="shared" si="88"/>
        <v>4113.6000000000004</v>
      </c>
      <c r="K735" s="24">
        <f t="shared" si="88"/>
        <v>5018.59</v>
      </c>
      <c r="L735" s="97"/>
      <c r="M735" s="24">
        <f t="shared" si="89"/>
        <v>0</v>
      </c>
      <c r="N735" s="24">
        <f t="shared" si="85"/>
        <v>0</v>
      </c>
    </row>
    <row r="736" spans="1:14" ht="27">
      <c r="A736" s="79" t="s">
        <v>1632</v>
      </c>
      <c r="B736" s="79" t="s">
        <v>1633</v>
      </c>
      <c r="C736" s="79" t="s">
        <v>379</v>
      </c>
      <c r="D736" s="79" t="s">
        <v>380</v>
      </c>
      <c r="E736" s="24">
        <v>139</v>
      </c>
      <c r="F736" s="24">
        <f t="shared" si="86"/>
        <v>169.57999999999998</v>
      </c>
      <c r="G736" s="188">
        <v>0.18</v>
      </c>
      <c r="H736" s="24">
        <v>114.36</v>
      </c>
      <c r="I736" s="23">
        <f t="shared" si="87"/>
        <v>139.52000000000001</v>
      </c>
      <c r="J736" s="24">
        <f t="shared" si="88"/>
        <v>114.36</v>
      </c>
      <c r="K736" s="24">
        <f t="shared" si="88"/>
        <v>139.52000000000001</v>
      </c>
      <c r="L736" s="97"/>
      <c r="M736" s="24">
        <f t="shared" si="89"/>
        <v>0</v>
      </c>
      <c r="N736" s="24">
        <f t="shared" si="85"/>
        <v>0</v>
      </c>
    </row>
    <row r="737" spans="1:14" ht="27">
      <c r="A737" s="79" t="s">
        <v>1634</v>
      </c>
      <c r="B737" s="79" t="s">
        <v>1635</v>
      </c>
      <c r="C737" s="79" t="s">
        <v>379</v>
      </c>
      <c r="D737" s="79" t="s">
        <v>380</v>
      </c>
      <c r="E737" s="24">
        <v>182</v>
      </c>
      <c r="F737" s="24">
        <f t="shared" si="86"/>
        <v>222.04</v>
      </c>
      <c r="G737" s="188">
        <v>0.18</v>
      </c>
      <c r="H737" s="24">
        <v>149.24</v>
      </c>
      <c r="I737" s="23">
        <f t="shared" si="87"/>
        <v>182.07</v>
      </c>
      <c r="J737" s="24">
        <f t="shared" si="88"/>
        <v>149.24</v>
      </c>
      <c r="K737" s="24">
        <f t="shared" si="88"/>
        <v>182.07</v>
      </c>
      <c r="L737" s="97"/>
      <c r="M737" s="24">
        <f t="shared" si="89"/>
        <v>0</v>
      </c>
      <c r="N737" s="24">
        <f t="shared" si="85"/>
        <v>0</v>
      </c>
    </row>
    <row r="738" spans="1:14" ht="13.8">
      <c r="A738" s="79" t="s">
        <v>1636</v>
      </c>
      <c r="B738" s="79" t="s">
        <v>1637</v>
      </c>
      <c r="C738" s="79" t="s">
        <v>379</v>
      </c>
      <c r="D738" s="79" t="s">
        <v>380</v>
      </c>
      <c r="E738" s="24">
        <v>122</v>
      </c>
      <c r="F738" s="24">
        <f t="shared" si="86"/>
        <v>148.84</v>
      </c>
      <c r="G738" s="188">
        <v>0.18</v>
      </c>
      <c r="H738" s="24">
        <v>100.08</v>
      </c>
      <c r="I738" s="23">
        <f t="shared" si="87"/>
        <v>122.1</v>
      </c>
      <c r="J738" s="24">
        <f t="shared" si="88"/>
        <v>100.08</v>
      </c>
      <c r="K738" s="24">
        <f t="shared" si="88"/>
        <v>122.1</v>
      </c>
      <c r="L738" s="97"/>
      <c r="M738" s="24">
        <f t="shared" si="89"/>
        <v>0</v>
      </c>
      <c r="N738" s="24">
        <f t="shared" si="85"/>
        <v>0</v>
      </c>
    </row>
    <row r="739" spans="1:14" ht="13.8">
      <c r="A739" s="79" t="s">
        <v>1638</v>
      </c>
      <c r="B739" s="79" t="s">
        <v>1639</v>
      </c>
      <c r="C739" s="79" t="s">
        <v>379</v>
      </c>
      <c r="D739" s="79" t="s">
        <v>380</v>
      </c>
      <c r="E739" s="24">
        <v>159</v>
      </c>
      <c r="F739" s="24">
        <f t="shared" si="86"/>
        <v>193.98</v>
      </c>
      <c r="G739" s="188">
        <v>0.18</v>
      </c>
      <c r="H739" s="24">
        <v>130.38</v>
      </c>
      <c r="I739" s="23">
        <f t="shared" si="87"/>
        <v>159.06</v>
      </c>
      <c r="J739" s="24">
        <f t="shared" si="88"/>
        <v>130.38</v>
      </c>
      <c r="K739" s="24">
        <f t="shared" si="88"/>
        <v>159.06</v>
      </c>
      <c r="L739" s="97"/>
      <c r="M739" s="24">
        <f t="shared" si="89"/>
        <v>0</v>
      </c>
      <c r="N739" s="24">
        <f t="shared" si="85"/>
        <v>0</v>
      </c>
    </row>
    <row r="740" spans="1:14" ht="27">
      <c r="A740" s="79" t="s">
        <v>1640</v>
      </c>
      <c r="B740" s="79" t="s">
        <v>1641</v>
      </c>
      <c r="C740" s="79" t="s">
        <v>379</v>
      </c>
      <c r="D740" s="79" t="s">
        <v>380</v>
      </c>
      <c r="E740" s="24">
        <v>398</v>
      </c>
      <c r="F740" s="24">
        <f t="shared" si="86"/>
        <v>485.56</v>
      </c>
      <c r="G740" s="188">
        <v>0.18</v>
      </c>
      <c r="H740" s="24">
        <v>327.48</v>
      </c>
      <c r="I740" s="23">
        <f t="shared" si="87"/>
        <v>399.53</v>
      </c>
      <c r="J740" s="24">
        <f t="shared" si="88"/>
        <v>327.48</v>
      </c>
      <c r="K740" s="24">
        <f t="shared" si="88"/>
        <v>399.53</v>
      </c>
      <c r="L740" s="97"/>
      <c r="M740" s="24">
        <f t="shared" si="89"/>
        <v>0</v>
      </c>
      <c r="N740" s="24">
        <f t="shared" si="85"/>
        <v>0</v>
      </c>
    </row>
    <row r="741" spans="1:14" ht="13.8">
      <c r="A741" s="79" t="s">
        <v>1642</v>
      </c>
      <c r="B741" s="79" t="s">
        <v>1643</v>
      </c>
      <c r="C741" s="79" t="s">
        <v>379</v>
      </c>
      <c r="D741" s="79" t="s">
        <v>380</v>
      </c>
      <c r="E741" s="24">
        <v>27</v>
      </c>
      <c r="F741" s="24">
        <f t="shared" si="86"/>
        <v>32.94</v>
      </c>
      <c r="G741" s="188">
        <v>0.18</v>
      </c>
      <c r="H741" s="24">
        <v>22.14</v>
      </c>
      <c r="I741" s="23">
        <f t="shared" si="87"/>
        <v>27.01</v>
      </c>
      <c r="J741" s="24">
        <f t="shared" si="88"/>
        <v>22.14</v>
      </c>
      <c r="K741" s="24">
        <f t="shared" si="88"/>
        <v>27.01</v>
      </c>
      <c r="L741" s="97"/>
      <c r="M741" s="24">
        <f t="shared" si="89"/>
        <v>0</v>
      </c>
      <c r="N741" s="24">
        <f t="shared" si="85"/>
        <v>0</v>
      </c>
    </row>
    <row r="742" spans="1:14" ht="27">
      <c r="A742" s="79" t="s">
        <v>1644</v>
      </c>
      <c r="B742" s="79" t="s">
        <v>1645</v>
      </c>
      <c r="C742" s="79" t="s">
        <v>379</v>
      </c>
      <c r="D742" s="79" t="s">
        <v>380</v>
      </c>
      <c r="E742" s="24">
        <v>2557</v>
      </c>
      <c r="F742" s="24">
        <f t="shared" si="86"/>
        <v>3119.54</v>
      </c>
      <c r="G742" s="188">
        <v>0.18</v>
      </c>
      <c r="H742" s="24">
        <v>2103.84</v>
      </c>
      <c r="I742" s="23">
        <f t="shared" si="87"/>
        <v>2566.6799999999998</v>
      </c>
      <c r="J742" s="24">
        <f t="shared" si="88"/>
        <v>2103.84</v>
      </c>
      <c r="K742" s="24">
        <f t="shared" si="88"/>
        <v>2566.6799999999998</v>
      </c>
      <c r="L742" s="97"/>
      <c r="M742" s="24">
        <f t="shared" si="89"/>
        <v>0</v>
      </c>
      <c r="N742" s="24">
        <f t="shared" si="85"/>
        <v>0</v>
      </c>
    </row>
    <row r="743" spans="1:14" ht="27">
      <c r="A743" s="79" t="s">
        <v>1646</v>
      </c>
      <c r="B743" s="79" t="s">
        <v>1647</v>
      </c>
      <c r="C743" s="79" t="s">
        <v>379</v>
      </c>
      <c r="D743" s="79" t="s">
        <v>380</v>
      </c>
      <c r="E743" s="24">
        <v>1351</v>
      </c>
      <c r="F743" s="24">
        <f t="shared" si="86"/>
        <v>1648.22</v>
      </c>
      <c r="G743" s="188">
        <v>0.18</v>
      </c>
      <c r="H743" s="24">
        <v>1111.44</v>
      </c>
      <c r="I743" s="23">
        <f t="shared" si="87"/>
        <v>1355.96</v>
      </c>
      <c r="J743" s="24">
        <f t="shared" si="88"/>
        <v>1111.44</v>
      </c>
      <c r="K743" s="24">
        <f t="shared" si="88"/>
        <v>1355.96</v>
      </c>
      <c r="L743" s="97"/>
      <c r="M743" s="24">
        <f t="shared" si="89"/>
        <v>0</v>
      </c>
      <c r="N743" s="24">
        <f t="shared" si="85"/>
        <v>0</v>
      </c>
    </row>
    <row r="744" spans="1:14" ht="13.8">
      <c r="A744" s="79" t="s">
        <v>1648</v>
      </c>
      <c r="B744" s="79" t="s">
        <v>1649</v>
      </c>
      <c r="C744" s="79" t="s">
        <v>379</v>
      </c>
      <c r="D744" s="79" t="s">
        <v>380</v>
      </c>
      <c r="E744" s="24">
        <v>26918</v>
      </c>
      <c r="F744" s="24">
        <f t="shared" si="86"/>
        <v>32839.96</v>
      </c>
      <c r="G744" s="188">
        <v>0.18</v>
      </c>
      <c r="H744" s="24">
        <v>22152.720000000001</v>
      </c>
      <c r="I744" s="23">
        <f t="shared" si="87"/>
        <v>27026.32</v>
      </c>
      <c r="J744" s="24">
        <f t="shared" si="88"/>
        <v>22152.720000000001</v>
      </c>
      <c r="K744" s="24">
        <f t="shared" si="88"/>
        <v>27026.32</v>
      </c>
      <c r="L744" s="97"/>
      <c r="M744" s="24">
        <f t="shared" si="89"/>
        <v>0</v>
      </c>
      <c r="N744" s="24">
        <f t="shared" si="85"/>
        <v>0</v>
      </c>
    </row>
    <row r="745" spans="1:14" ht="27">
      <c r="A745" s="79" t="s">
        <v>1650</v>
      </c>
      <c r="B745" s="79" t="s">
        <v>1651</v>
      </c>
      <c r="C745" s="79" t="s">
        <v>379</v>
      </c>
      <c r="D745" s="79" t="s">
        <v>380</v>
      </c>
      <c r="E745" s="24">
        <v>8882</v>
      </c>
      <c r="F745" s="24">
        <f t="shared" si="86"/>
        <v>10836.039999999999</v>
      </c>
      <c r="G745" s="188">
        <v>0.18</v>
      </c>
      <c r="H745" s="24">
        <v>7309.8</v>
      </c>
      <c r="I745" s="23">
        <f t="shared" si="87"/>
        <v>8917.9599999999991</v>
      </c>
      <c r="J745" s="24">
        <f t="shared" si="88"/>
        <v>7309.8</v>
      </c>
      <c r="K745" s="24">
        <f t="shared" si="88"/>
        <v>8917.9599999999991</v>
      </c>
      <c r="L745" s="97"/>
      <c r="M745" s="24">
        <f t="shared" si="89"/>
        <v>0</v>
      </c>
      <c r="N745" s="24">
        <f t="shared" si="85"/>
        <v>0</v>
      </c>
    </row>
    <row r="746" spans="1:14" ht="27">
      <c r="A746" s="79" t="s">
        <v>1652</v>
      </c>
      <c r="B746" s="79" t="s">
        <v>1653</v>
      </c>
      <c r="C746" s="79" t="s">
        <v>379</v>
      </c>
      <c r="D746" s="79" t="s">
        <v>380</v>
      </c>
      <c r="E746" s="24">
        <v>25065</v>
      </c>
      <c r="F746" s="24">
        <f t="shared" si="86"/>
        <v>30579.3</v>
      </c>
      <c r="G746" s="188">
        <v>0.18</v>
      </c>
      <c r="H746" s="24">
        <v>20627.759999999998</v>
      </c>
      <c r="I746" s="23">
        <f t="shared" si="87"/>
        <v>25165.87</v>
      </c>
      <c r="J746" s="24">
        <f t="shared" si="88"/>
        <v>20627.759999999998</v>
      </c>
      <c r="K746" s="24">
        <f t="shared" si="88"/>
        <v>25165.87</v>
      </c>
      <c r="L746" s="97"/>
      <c r="M746" s="24">
        <f t="shared" si="89"/>
        <v>0</v>
      </c>
      <c r="N746" s="24">
        <f t="shared" si="85"/>
        <v>0</v>
      </c>
    </row>
    <row r="747" spans="1:14" ht="27">
      <c r="A747" s="79" t="s">
        <v>1654</v>
      </c>
      <c r="B747" s="79" t="s">
        <v>1655</v>
      </c>
      <c r="C747" s="79" t="s">
        <v>379</v>
      </c>
      <c r="D747" s="79" t="s">
        <v>380</v>
      </c>
      <c r="E747" s="24">
        <v>30662</v>
      </c>
      <c r="F747" s="24">
        <f t="shared" si="86"/>
        <v>37407.64</v>
      </c>
      <c r="G747" s="188">
        <v>0.18</v>
      </c>
      <c r="H747" s="24">
        <v>25234.2</v>
      </c>
      <c r="I747" s="23">
        <f t="shared" si="87"/>
        <v>30785.72</v>
      </c>
      <c r="J747" s="24">
        <f t="shared" si="88"/>
        <v>25234.2</v>
      </c>
      <c r="K747" s="24">
        <f t="shared" si="88"/>
        <v>30785.72</v>
      </c>
      <c r="L747" s="97"/>
      <c r="M747" s="24">
        <f t="shared" si="89"/>
        <v>0</v>
      </c>
      <c r="N747" s="24">
        <f t="shared" si="85"/>
        <v>0</v>
      </c>
    </row>
    <row r="748" spans="1:14" ht="27">
      <c r="A748" s="79" t="s">
        <v>1656</v>
      </c>
      <c r="B748" s="79" t="s">
        <v>1657</v>
      </c>
      <c r="C748" s="79" t="s">
        <v>379</v>
      </c>
      <c r="D748" s="79" t="s">
        <v>380</v>
      </c>
      <c r="E748" s="24">
        <v>0</v>
      </c>
      <c r="F748" s="24">
        <f t="shared" si="86"/>
        <v>0</v>
      </c>
      <c r="G748" s="188">
        <v>0.18</v>
      </c>
      <c r="H748" s="24">
        <v>0</v>
      </c>
      <c r="I748" s="23">
        <f t="shared" si="87"/>
        <v>0</v>
      </c>
      <c r="J748" s="24">
        <f t="shared" si="88"/>
        <v>0</v>
      </c>
      <c r="K748" s="24">
        <f t="shared" si="88"/>
        <v>0</v>
      </c>
      <c r="L748" s="97"/>
      <c r="M748" s="24">
        <f t="shared" si="89"/>
        <v>0</v>
      </c>
      <c r="N748" s="24">
        <f t="shared" si="85"/>
        <v>0</v>
      </c>
    </row>
    <row r="749" spans="1:14" ht="27">
      <c r="A749" s="79" t="s">
        <v>1658</v>
      </c>
      <c r="B749" s="79" t="s">
        <v>1659</v>
      </c>
      <c r="C749" s="79" t="s">
        <v>379</v>
      </c>
      <c r="D749" s="79" t="s">
        <v>380</v>
      </c>
      <c r="E749" s="24">
        <v>0</v>
      </c>
      <c r="F749" s="24">
        <f t="shared" si="86"/>
        <v>0</v>
      </c>
      <c r="G749" s="188">
        <v>0.18</v>
      </c>
      <c r="H749" s="24">
        <v>0</v>
      </c>
      <c r="I749" s="23">
        <f t="shared" si="87"/>
        <v>0</v>
      </c>
      <c r="J749" s="24">
        <f t="shared" si="88"/>
        <v>0</v>
      </c>
      <c r="K749" s="24">
        <f t="shared" si="88"/>
        <v>0</v>
      </c>
      <c r="L749" s="97"/>
      <c r="M749" s="24">
        <f t="shared" si="89"/>
        <v>0</v>
      </c>
      <c r="N749" s="24">
        <f t="shared" si="85"/>
        <v>0</v>
      </c>
    </row>
    <row r="750" spans="1:14" ht="27">
      <c r="A750" s="79" t="s">
        <v>1660</v>
      </c>
      <c r="B750" s="79" t="s">
        <v>1661</v>
      </c>
      <c r="C750" s="79" t="s">
        <v>379</v>
      </c>
      <c r="D750" s="79" t="s">
        <v>380</v>
      </c>
      <c r="E750" s="24">
        <v>5598</v>
      </c>
      <c r="F750" s="24">
        <f t="shared" si="86"/>
        <v>6829.5599999999995</v>
      </c>
      <c r="G750" s="188">
        <v>0.18</v>
      </c>
      <c r="H750" s="24">
        <v>4606.4399999999996</v>
      </c>
      <c r="I750" s="23">
        <f t="shared" si="87"/>
        <v>5619.86</v>
      </c>
      <c r="J750" s="24">
        <f t="shared" si="88"/>
        <v>4606.4399999999996</v>
      </c>
      <c r="K750" s="24">
        <f t="shared" si="88"/>
        <v>5619.86</v>
      </c>
      <c r="L750" s="97"/>
      <c r="M750" s="24">
        <f t="shared" si="89"/>
        <v>0</v>
      </c>
      <c r="N750" s="24">
        <f t="shared" si="85"/>
        <v>0</v>
      </c>
    </row>
    <row r="751" spans="1:14" ht="27">
      <c r="A751" s="79" t="s">
        <v>1662</v>
      </c>
      <c r="B751" s="79" t="s">
        <v>1663</v>
      </c>
      <c r="C751" s="79" t="s">
        <v>379</v>
      </c>
      <c r="D751" s="79" t="s">
        <v>380</v>
      </c>
      <c r="E751" s="24">
        <v>258</v>
      </c>
      <c r="F751" s="24">
        <f t="shared" si="86"/>
        <v>314.76</v>
      </c>
      <c r="G751" s="188">
        <v>0.18</v>
      </c>
      <c r="H751" s="24">
        <v>212.16</v>
      </c>
      <c r="I751" s="23">
        <f t="shared" si="87"/>
        <v>258.83999999999997</v>
      </c>
      <c r="J751" s="24">
        <f t="shared" si="88"/>
        <v>212.16</v>
      </c>
      <c r="K751" s="24">
        <f t="shared" si="88"/>
        <v>258.83999999999997</v>
      </c>
      <c r="L751" s="97"/>
      <c r="M751" s="24">
        <f t="shared" si="89"/>
        <v>0</v>
      </c>
      <c r="N751" s="24">
        <f t="shared" si="85"/>
        <v>0</v>
      </c>
    </row>
    <row r="752" spans="1:14" ht="27">
      <c r="A752" s="79" t="s">
        <v>1664</v>
      </c>
      <c r="B752" s="79" t="s">
        <v>1665</v>
      </c>
      <c r="C752" s="79" t="s">
        <v>379</v>
      </c>
      <c r="D752" s="79" t="s">
        <v>380</v>
      </c>
      <c r="E752" s="24">
        <v>6326</v>
      </c>
      <c r="F752" s="24">
        <f t="shared" si="86"/>
        <v>7717.72</v>
      </c>
      <c r="G752" s="188">
        <v>0.18</v>
      </c>
      <c r="H752" s="24">
        <v>5205.96</v>
      </c>
      <c r="I752" s="23">
        <f t="shared" si="87"/>
        <v>6351.27</v>
      </c>
      <c r="J752" s="24">
        <f t="shared" si="88"/>
        <v>5205.96</v>
      </c>
      <c r="K752" s="24">
        <f t="shared" si="88"/>
        <v>6351.27</v>
      </c>
      <c r="L752" s="97"/>
      <c r="M752" s="24">
        <f t="shared" si="89"/>
        <v>0</v>
      </c>
      <c r="N752" s="24">
        <f t="shared" si="85"/>
        <v>0</v>
      </c>
    </row>
    <row r="753" spans="1:14" ht="27">
      <c r="A753" s="79" t="s">
        <v>1666</v>
      </c>
      <c r="B753" s="79" t="s">
        <v>1667</v>
      </c>
      <c r="C753" s="79" t="s">
        <v>379</v>
      </c>
      <c r="D753" s="79" t="s">
        <v>380</v>
      </c>
      <c r="E753" s="24">
        <v>7532</v>
      </c>
      <c r="F753" s="24">
        <f t="shared" si="86"/>
        <v>9189.0399999999991</v>
      </c>
      <c r="G753" s="188">
        <v>0.18</v>
      </c>
      <c r="H753" s="24">
        <v>6198.36</v>
      </c>
      <c r="I753" s="23">
        <f t="shared" si="87"/>
        <v>7562</v>
      </c>
      <c r="J753" s="24">
        <f t="shared" si="88"/>
        <v>6198.36</v>
      </c>
      <c r="K753" s="24">
        <f t="shared" si="88"/>
        <v>7562</v>
      </c>
      <c r="L753" s="97"/>
      <c r="M753" s="24">
        <f t="shared" si="89"/>
        <v>0</v>
      </c>
      <c r="N753" s="24">
        <f t="shared" si="85"/>
        <v>0</v>
      </c>
    </row>
    <row r="754" spans="1:14" ht="13.8">
      <c r="A754" s="79" t="s">
        <v>1668</v>
      </c>
      <c r="B754" s="79" t="s">
        <v>1669</v>
      </c>
      <c r="C754" s="79" t="s">
        <v>379</v>
      </c>
      <c r="D754" s="79" t="s">
        <v>380</v>
      </c>
      <c r="E754" s="24">
        <v>326</v>
      </c>
      <c r="F754" s="24">
        <f t="shared" si="86"/>
        <v>397.71999999999997</v>
      </c>
      <c r="G754" s="188">
        <v>0.18</v>
      </c>
      <c r="H754" s="24">
        <v>268.08</v>
      </c>
      <c r="I754" s="23">
        <f t="shared" si="87"/>
        <v>327.06</v>
      </c>
      <c r="J754" s="24">
        <f t="shared" si="88"/>
        <v>268.08</v>
      </c>
      <c r="K754" s="24">
        <f t="shared" si="88"/>
        <v>327.06</v>
      </c>
      <c r="L754" s="97"/>
      <c r="M754" s="24">
        <f t="shared" si="89"/>
        <v>0</v>
      </c>
      <c r="N754" s="24">
        <f t="shared" si="85"/>
        <v>0</v>
      </c>
    </row>
    <row r="755" spans="1:14" ht="13.8">
      <c r="A755" s="79" t="s">
        <v>1670</v>
      </c>
      <c r="B755" s="79" t="s">
        <v>1671</v>
      </c>
      <c r="C755" s="79" t="s">
        <v>379</v>
      </c>
      <c r="D755" s="79" t="s">
        <v>380</v>
      </c>
      <c r="E755" s="24">
        <v>423</v>
      </c>
      <c r="F755" s="24">
        <f t="shared" si="86"/>
        <v>516.05999999999995</v>
      </c>
      <c r="G755" s="188">
        <v>0.18</v>
      </c>
      <c r="H755" s="24">
        <v>348</v>
      </c>
      <c r="I755" s="23">
        <f t="shared" si="87"/>
        <v>424.56</v>
      </c>
      <c r="J755" s="24">
        <f t="shared" si="88"/>
        <v>348</v>
      </c>
      <c r="K755" s="24">
        <f t="shared" si="88"/>
        <v>424.56</v>
      </c>
      <c r="L755" s="97"/>
      <c r="M755" s="24">
        <f t="shared" si="89"/>
        <v>0</v>
      </c>
      <c r="N755" s="24">
        <f t="shared" si="85"/>
        <v>0</v>
      </c>
    </row>
    <row r="756" spans="1:14" ht="27">
      <c r="A756" s="79" t="s">
        <v>1672</v>
      </c>
      <c r="B756" s="79" t="s">
        <v>1673</v>
      </c>
      <c r="C756" s="79" t="s">
        <v>379</v>
      </c>
      <c r="D756" s="79" t="s">
        <v>380</v>
      </c>
      <c r="E756" s="24">
        <v>425</v>
      </c>
      <c r="F756" s="24">
        <f t="shared" si="86"/>
        <v>518.5</v>
      </c>
      <c r="G756" s="188">
        <v>0.18</v>
      </c>
      <c r="H756" s="24">
        <v>348.96</v>
      </c>
      <c r="I756" s="23">
        <f t="shared" si="87"/>
        <v>425.73</v>
      </c>
      <c r="J756" s="24">
        <f t="shared" si="88"/>
        <v>348.96</v>
      </c>
      <c r="K756" s="24">
        <f t="shared" si="88"/>
        <v>425.73</v>
      </c>
      <c r="L756" s="97"/>
      <c r="M756" s="24">
        <f t="shared" si="89"/>
        <v>0</v>
      </c>
      <c r="N756" s="24">
        <f t="shared" si="85"/>
        <v>0</v>
      </c>
    </row>
    <row r="757" spans="1:14" ht="27">
      <c r="A757" s="79" t="s">
        <v>1674</v>
      </c>
      <c r="B757" s="79" t="s">
        <v>1675</v>
      </c>
      <c r="C757" s="79" t="s">
        <v>379</v>
      </c>
      <c r="D757" s="79" t="s">
        <v>380</v>
      </c>
      <c r="E757" s="24">
        <v>5408</v>
      </c>
      <c r="F757" s="24">
        <f t="shared" si="86"/>
        <v>6597.76</v>
      </c>
      <c r="G757" s="188">
        <v>0.18</v>
      </c>
      <c r="H757" s="24">
        <v>4450.2</v>
      </c>
      <c r="I757" s="23">
        <f t="shared" si="87"/>
        <v>5429.24</v>
      </c>
      <c r="J757" s="24">
        <f t="shared" si="88"/>
        <v>4450.2</v>
      </c>
      <c r="K757" s="24">
        <f t="shared" si="88"/>
        <v>5429.24</v>
      </c>
      <c r="L757" s="97"/>
      <c r="M757" s="24">
        <f t="shared" si="89"/>
        <v>0</v>
      </c>
      <c r="N757" s="24">
        <f t="shared" si="85"/>
        <v>0</v>
      </c>
    </row>
    <row r="758" spans="1:14" ht="27">
      <c r="A758" s="79" t="s">
        <v>1676</v>
      </c>
      <c r="B758" s="79" t="s">
        <v>1677</v>
      </c>
      <c r="C758" s="79" t="s">
        <v>379</v>
      </c>
      <c r="D758" s="79" t="s">
        <v>380</v>
      </c>
      <c r="E758" s="24">
        <v>16439</v>
      </c>
      <c r="F758" s="24">
        <f t="shared" si="86"/>
        <v>20055.579999999998</v>
      </c>
      <c r="G758" s="188">
        <v>0.18</v>
      </c>
      <c r="H758" s="24">
        <v>13529.16</v>
      </c>
      <c r="I758" s="23">
        <f t="shared" si="87"/>
        <v>16505.580000000002</v>
      </c>
      <c r="J758" s="24">
        <f t="shared" si="88"/>
        <v>13529.16</v>
      </c>
      <c r="K758" s="24">
        <f t="shared" si="88"/>
        <v>16505.580000000002</v>
      </c>
      <c r="L758" s="97"/>
      <c r="M758" s="24">
        <f t="shared" si="89"/>
        <v>0</v>
      </c>
      <c r="N758" s="24">
        <f t="shared" si="85"/>
        <v>0</v>
      </c>
    </row>
    <row r="759" spans="1:14" ht="27">
      <c r="A759" s="79" t="s">
        <v>1678</v>
      </c>
      <c r="B759" s="79" t="s">
        <v>1679</v>
      </c>
      <c r="C759" s="79" t="s">
        <v>379</v>
      </c>
      <c r="D759" s="79" t="s">
        <v>380</v>
      </c>
      <c r="E759" s="24">
        <v>708</v>
      </c>
      <c r="F759" s="24">
        <f t="shared" si="86"/>
        <v>863.76</v>
      </c>
      <c r="G759" s="188">
        <v>0.18</v>
      </c>
      <c r="H759" s="24">
        <v>581.88</v>
      </c>
      <c r="I759" s="23">
        <f t="shared" si="87"/>
        <v>709.89</v>
      </c>
      <c r="J759" s="24">
        <f t="shared" si="88"/>
        <v>581.88</v>
      </c>
      <c r="K759" s="24">
        <f t="shared" si="88"/>
        <v>709.89</v>
      </c>
      <c r="L759" s="97"/>
      <c r="M759" s="24">
        <f t="shared" si="89"/>
        <v>0</v>
      </c>
      <c r="N759" s="24">
        <f t="shared" si="85"/>
        <v>0</v>
      </c>
    </row>
    <row r="760" spans="1:14" ht="27">
      <c r="A760" s="79" t="s">
        <v>1680</v>
      </c>
      <c r="B760" s="79" t="s">
        <v>1681</v>
      </c>
      <c r="C760" s="79" t="s">
        <v>379</v>
      </c>
      <c r="D760" s="79" t="s">
        <v>380</v>
      </c>
      <c r="E760" s="24">
        <v>199</v>
      </c>
      <c r="F760" s="24">
        <f t="shared" si="86"/>
        <v>242.78</v>
      </c>
      <c r="G760" s="188">
        <v>0.18</v>
      </c>
      <c r="H760" s="24">
        <v>163.68</v>
      </c>
      <c r="I760" s="23">
        <f t="shared" si="87"/>
        <v>199.69</v>
      </c>
      <c r="J760" s="24">
        <f t="shared" si="88"/>
        <v>163.68</v>
      </c>
      <c r="K760" s="24">
        <f t="shared" si="88"/>
        <v>199.69</v>
      </c>
      <c r="L760" s="97"/>
      <c r="M760" s="24">
        <f t="shared" si="89"/>
        <v>0</v>
      </c>
      <c r="N760" s="24">
        <f t="shared" si="85"/>
        <v>0</v>
      </c>
    </row>
    <row r="761" spans="1:14" ht="27">
      <c r="A761" s="79" t="s">
        <v>1682</v>
      </c>
      <c r="B761" s="79" t="s">
        <v>1683</v>
      </c>
      <c r="C761" s="79" t="s">
        <v>379</v>
      </c>
      <c r="D761" s="79" t="s">
        <v>380</v>
      </c>
      <c r="E761" s="24">
        <v>162</v>
      </c>
      <c r="F761" s="24">
        <f t="shared" si="86"/>
        <v>197.64</v>
      </c>
      <c r="G761" s="188">
        <v>0.18</v>
      </c>
      <c r="H761" s="24">
        <v>133.19999999999999</v>
      </c>
      <c r="I761" s="23">
        <f t="shared" si="87"/>
        <v>162.5</v>
      </c>
      <c r="J761" s="24">
        <f t="shared" si="88"/>
        <v>133.19999999999999</v>
      </c>
      <c r="K761" s="24">
        <f t="shared" si="88"/>
        <v>162.5</v>
      </c>
      <c r="L761" s="97"/>
      <c r="M761" s="24">
        <f t="shared" si="89"/>
        <v>0</v>
      </c>
      <c r="N761" s="24">
        <f t="shared" si="85"/>
        <v>0</v>
      </c>
    </row>
    <row r="762" spans="1:14" ht="27">
      <c r="A762" s="79" t="s">
        <v>1684</v>
      </c>
      <c r="B762" s="79" t="s">
        <v>1685</v>
      </c>
      <c r="C762" s="79" t="s">
        <v>379</v>
      </c>
      <c r="D762" s="79" t="s">
        <v>380</v>
      </c>
      <c r="E762" s="24">
        <v>344</v>
      </c>
      <c r="F762" s="24">
        <f t="shared" si="86"/>
        <v>419.68</v>
      </c>
      <c r="G762" s="188">
        <v>0.18</v>
      </c>
      <c r="H762" s="24">
        <v>282.36</v>
      </c>
      <c r="I762" s="23">
        <f t="shared" si="87"/>
        <v>344.48</v>
      </c>
      <c r="J762" s="24">
        <f t="shared" si="88"/>
        <v>282.36</v>
      </c>
      <c r="K762" s="24">
        <f t="shared" si="88"/>
        <v>344.48</v>
      </c>
      <c r="L762" s="97"/>
      <c r="M762" s="24">
        <f t="shared" si="89"/>
        <v>0</v>
      </c>
      <c r="N762" s="24">
        <f t="shared" si="85"/>
        <v>0</v>
      </c>
    </row>
    <row r="763" spans="1:14" ht="27">
      <c r="A763" s="79" t="s">
        <v>1686</v>
      </c>
      <c r="B763" s="79" t="s">
        <v>1687</v>
      </c>
      <c r="C763" s="79" t="s">
        <v>379</v>
      </c>
      <c r="D763" s="79" t="s">
        <v>380</v>
      </c>
      <c r="E763" s="24">
        <v>235</v>
      </c>
      <c r="F763" s="24">
        <f t="shared" si="86"/>
        <v>286.7</v>
      </c>
      <c r="G763" s="188">
        <v>0.18</v>
      </c>
      <c r="H763" s="24">
        <v>192.72</v>
      </c>
      <c r="I763" s="23">
        <f t="shared" si="87"/>
        <v>235.12</v>
      </c>
      <c r="J763" s="24">
        <f t="shared" si="88"/>
        <v>192.72</v>
      </c>
      <c r="K763" s="24">
        <f t="shared" si="88"/>
        <v>235.12</v>
      </c>
      <c r="L763" s="97"/>
      <c r="M763" s="24">
        <f t="shared" si="89"/>
        <v>0</v>
      </c>
      <c r="N763" s="24">
        <f t="shared" si="85"/>
        <v>0</v>
      </c>
    </row>
    <row r="764" spans="1:14" ht="27">
      <c r="A764" s="79" t="s">
        <v>1688</v>
      </c>
      <c r="B764" s="79" t="s">
        <v>1689</v>
      </c>
      <c r="C764" s="79" t="s">
        <v>379</v>
      </c>
      <c r="D764" s="79" t="s">
        <v>380</v>
      </c>
      <c r="E764" s="24">
        <v>881</v>
      </c>
      <c r="F764" s="24">
        <f t="shared" si="86"/>
        <v>1074.82</v>
      </c>
      <c r="G764" s="188">
        <v>0.18</v>
      </c>
      <c r="H764" s="24">
        <v>724.56</v>
      </c>
      <c r="I764" s="23">
        <f t="shared" si="87"/>
        <v>883.96</v>
      </c>
      <c r="J764" s="24">
        <f t="shared" si="88"/>
        <v>724.56</v>
      </c>
      <c r="K764" s="24">
        <f t="shared" si="88"/>
        <v>883.96</v>
      </c>
      <c r="L764" s="97"/>
      <c r="M764" s="24">
        <f t="shared" si="89"/>
        <v>0</v>
      </c>
      <c r="N764" s="24">
        <f t="shared" si="85"/>
        <v>0</v>
      </c>
    </row>
    <row r="765" spans="1:14" ht="27">
      <c r="A765" s="79" t="s">
        <v>1690</v>
      </c>
      <c r="B765" s="79" t="s">
        <v>1691</v>
      </c>
      <c r="C765" s="79" t="s">
        <v>379</v>
      </c>
      <c r="D765" s="79" t="s">
        <v>380</v>
      </c>
      <c r="E765" s="24">
        <v>1256</v>
      </c>
      <c r="F765" s="24">
        <f t="shared" si="86"/>
        <v>1532.32</v>
      </c>
      <c r="G765" s="188">
        <v>0.18</v>
      </c>
      <c r="H765" s="24">
        <v>1033.32</v>
      </c>
      <c r="I765" s="23">
        <f t="shared" si="87"/>
        <v>1260.6500000000001</v>
      </c>
      <c r="J765" s="24">
        <f t="shared" si="88"/>
        <v>1033.32</v>
      </c>
      <c r="K765" s="24">
        <f t="shared" si="88"/>
        <v>1260.6500000000001</v>
      </c>
      <c r="L765" s="97"/>
      <c r="M765" s="24">
        <f t="shared" si="89"/>
        <v>0</v>
      </c>
      <c r="N765" s="24">
        <f t="shared" si="85"/>
        <v>0</v>
      </c>
    </row>
    <row r="766" spans="1:14" ht="27">
      <c r="A766" s="79" t="s">
        <v>1692</v>
      </c>
      <c r="B766" s="79" t="s">
        <v>1693</v>
      </c>
      <c r="C766" s="79" t="s">
        <v>379</v>
      </c>
      <c r="D766" s="79" t="s">
        <v>380</v>
      </c>
      <c r="E766" s="24">
        <v>256</v>
      </c>
      <c r="F766" s="24">
        <f t="shared" si="86"/>
        <v>312.32</v>
      </c>
      <c r="G766" s="188">
        <v>0.18</v>
      </c>
      <c r="H766" s="24">
        <v>210.24</v>
      </c>
      <c r="I766" s="23">
        <f t="shared" si="87"/>
        <v>256.49</v>
      </c>
      <c r="J766" s="24">
        <f t="shared" si="88"/>
        <v>210.24</v>
      </c>
      <c r="K766" s="24">
        <f t="shared" si="88"/>
        <v>256.49</v>
      </c>
      <c r="L766" s="97"/>
      <c r="M766" s="24">
        <f t="shared" si="89"/>
        <v>0</v>
      </c>
      <c r="N766" s="24">
        <f t="shared" si="85"/>
        <v>0</v>
      </c>
    </row>
    <row r="767" spans="1:14" ht="27">
      <c r="A767" s="79" t="s">
        <v>1694</v>
      </c>
      <c r="B767" s="79" t="s">
        <v>1695</v>
      </c>
      <c r="C767" s="79" t="s">
        <v>379</v>
      </c>
      <c r="D767" s="79" t="s">
        <v>380</v>
      </c>
      <c r="E767" s="24">
        <v>1133</v>
      </c>
      <c r="F767" s="24">
        <f t="shared" si="86"/>
        <v>1382.26</v>
      </c>
      <c r="G767" s="188">
        <v>0.18</v>
      </c>
      <c r="H767" s="24">
        <v>931.8</v>
      </c>
      <c r="I767" s="23">
        <f t="shared" si="87"/>
        <v>1136.8</v>
      </c>
      <c r="J767" s="24">
        <f t="shared" si="88"/>
        <v>931.8</v>
      </c>
      <c r="K767" s="24">
        <f t="shared" si="88"/>
        <v>1136.8</v>
      </c>
      <c r="L767" s="97"/>
      <c r="M767" s="24">
        <f t="shared" si="89"/>
        <v>0</v>
      </c>
      <c r="N767" s="24">
        <f t="shared" si="85"/>
        <v>0</v>
      </c>
    </row>
    <row r="768" spans="1:14" ht="27">
      <c r="A768" s="79" t="s">
        <v>1696</v>
      </c>
      <c r="B768" s="79" t="s">
        <v>1697</v>
      </c>
      <c r="C768" s="79" t="s">
        <v>379</v>
      </c>
      <c r="D768" s="79" t="s">
        <v>380</v>
      </c>
      <c r="E768" s="24">
        <v>934</v>
      </c>
      <c r="F768" s="24">
        <f t="shared" si="86"/>
        <v>1139.48</v>
      </c>
      <c r="G768" s="188">
        <v>0.18</v>
      </c>
      <c r="H768" s="24">
        <v>768.12</v>
      </c>
      <c r="I768" s="23">
        <f t="shared" si="87"/>
        <v>937.11</v>
      </c>
      <c r="J768" s="24">
        <f t="shared" si="88"/>
        <v>768.12</v>
      </c>
      <c r="K768" s="24">
        <f t="shared" si="88"/>
        <v>937.11</v>
      </c>
      <c r="L768" s="97"/>
      <c r="M768" s="24">
        <f t="shared" si="89"/>
        <v>0</v>
      </c>
      <c r="N768" s="24">
        <f t="shared" si="85"/>
        <v>0</v>
      </c>
    </row>
    <row r="769" spans="1:14" ht="27">
      <c r="A769" s="79" t="s">
        <v>1698</v>
      </c>
      <c r="B769" s="79" t="s">
        <v>1699</v>
      </c>
      <c r="C769" s="79" t="s">
        <v>379</v>
      </c>
      <c r="D769" s="79" t="s">
        <v>380</v>
      </c>
      <c r="E769" s="24">
        <v>442</v>
      </c>
      <c r="F769" s="24">
        <f t="shared" si="86"/>
        <v>539.24</v>
      </c>
      <c r="G769" s="188">
        <v>0.18</v>
      </c>
      <c r="H769" s="24">
        <v>363.72</v>
      </c>
      <c r="I769" s="23">
        <f t="shared" si="87"/>
        <v>443.74</v>
      </c>
      <c r="J769" s="24">
        <f t="shared" si="88"/>
        <v>363.72</v>
      </c>
      <c r="K769" s="24">
        <f t="shared" si="88"/>
        <v>443.74</v>
      </c>
      <c r="L769" s="97"/>
      <c r="M769" s="24">
        <f t="shared" si="89"/>
        <v>0</v>
      </c>
      <c r="N769" s="24">
        <f t="shared" si="85"/>
        <v>0</v>
      </c>
    </row>
    <row r="770" spans="1:14" ht="27">
      <c r="A770" s="79" t="s">
        <v>1700</v>
      </c>
      <c r="B770" s="79" t="s">
        <v>1701</v>
      </c>
      <c r="C770" s="79" t="s">
        <v>379</v>
      </c>
      <c r="D770" s="79" t="s">
        <v>380</v>
      </c>
      <c r="E770" s="24">
        <v>281</v>
      </c>
      <c r="F770" s="24">
        <f t="shared" si="86"/>
        <v>342.82</v>
      </c>
      <c r="G770" s="188">
        <v>0.18</v>
      </c>
      <c r="H770" s="24">
        <v>230.52</v>
      </c>
      <c r="I770" s="23">
        <f t="shared" si="87"/>
        <v>281.23</v>
      </c>
      <c r="J770" s="24">
        <f t="shared" si="88"/>
        <v>230.52</v>
      </c>
      <c r="K770" s="24">
        <f t="shared" si="88"/>
        <v>281.23</v>
      </c>
      <c r="L770" s="97"/>
      <c r="M770" s="24">
        <f t="shared" si="89"/>
        <v>0</v>
      </c>
      <c r="N770" s="24">
        <f t="shared" si="85"/>
        <v>0</v>
      </c>
    </row>
    <row r="771" spans="1:14" ht="27">
      <c r="A771" s="79" t="s">
        <v>1702</v>
      </c>
      <c r="B771" s="79" t="s">
        <v>1703</v>
      </c>
      <c r="C771" s="79" t="s">
        <v>379</v>
      </c>
      <c r="D771" s="79" t="s">
        <v>380</v>
      </c>
      <c r="E771" s="24">
        <v>1495</v>
      </c>
      <c r="F771" s="24">
        <f t="shared" si="86"/>
        <v>1823.8999999999999</v>
      </c>
      <c r="G771" s="188">
        <v>0.18</v>
      </c>
      <c r="H771" s="24">
        <v>1230.1199999999999</v>
      </c>
      <c r="I771" s="23">
        <f t="shared" si="87"/>
        <v>1500.75</v>
      </c>
      <c r="J771" s="24">
        <f t="shared" si="88"/>
        <v>1230.1199999999999</v>
      </c>
      <c r="K771" s="24">
        <f t="shared" si="88"/>
        <v>1500.75</v>
      </c>
      <c r="L771" s="97"/>
      <c r="M771" s="24">
        <f t="shared" si="89"/>
        <v>0</v>
      </c>
      <c r="N771" s="24">
        <f t="shared" si="85"/>
        <v>0</v>
      </c>
    </row>
    <row r="772" spans="1:14" ht="27">
      <c r="A772" s="79" t="s">
        <v>1704</v>
      </c>
      <c r="B772" s="79" t="s">
        <v>1705</v>
      </c>
      <c r="C772" s="79" t="s">
        <v>379</v>
      </c>
      <c r="D772" s="79" t="s">
        <v>380</v>
      </c>
      <c r="E772" s="24">
        <v>1152</v>
      </c>
      <c r="F772" s="24">
        <f t="shared" si="86"/>
        <v>1405.44</v>
      </c>
      <c r="G772" s="188">
        <v>0.18</v>
      </c>
      <c r="H772" s="24">
        <v>947.76</v>
      </c>
      <c r="I772" s="23">
        <f t="shared" si="87"/>
        <v>1156.27</v>
      </c>
      <c r="J772" s="24">
        <f t="shared" si="88"/>
        <v>947.76</v>
      </c>
      <c r="K772" s="24">
        <f t="shared" si="88"/>
        <v>1156.27</v>
      </c>
      <c r="L772" s="97"/>
      <c r="M772" s="24">
        <f t="shared" si="89"/>
        <v>0</v>
      </c>
      <c r="N772" s="24">
        <f t="shared" si="85"/>
        <v>0</v>
      </c>
    </row>
    <row r="773" spans="1:14" ht="13.8">
      <c r="A773" s="79" t="s">
        <v>1706</v>
      </c>
      <c r="B773" s="79" t="s">
        <v>1707</v>
      </c>
      <c r="C773" s="79" t="s">
        <v>379</v>
      </c>
      <c r="D773" s="79" t="s">
        <v>380</v>
      </c>
      <c r="E773" s="24">
        <v>289</v>
      </c>
      <c r="F773" s="24">
        <f t="shared" si="86"/>
        <v>352.58</v>
      </c>
      <c r="G773" s="188">
        <v>0.18</v>
      </c>
      <c r="H773" s="24">
        <v>237.6</v>
      </c>
      <c r="I773" s="23">
        <f t="shared" si="87"/>
        <v>289.87</v>
      </c>
      <c r="J773" s="24">
        <f t="shared" si="88"/>
        <v>237.6</v>
      </c>
      <c r="K773" s="24">
        <f t="shared" si="88"/>
        <v>289.87</v>
      </c>
      <c r="L773" s="97"/>
      <c r="M773" s="24">
        <f t="shared" si="89"/>
        <v>0</v>
      </c>
      <c r="N773" s="24">
        <f t="shared" si="85"/>
        <v>0</v>
      </c>
    </row>
    <row r="774" spans="1:14" ht="13.8">
      <c r="A774" s="79" t="s">
        <v>1708</v>
      </c>
      <c r="B774" s="79" t="s">
        <v>1709</v>
      </c>
      <c r="C774" s="79" t="s">
        <v>379</v>
      </c>
      <c r="D774" s="79" t="s">
        <v>380</v>
      </c>
      <c r="E774" s="24">
        <v>193</v>
      </c>
      <c r="F774" s="24">
        <f t="shared" si="86"/>
        <v>235.46</v>
      </c>
      <c r="G774" s="188">
        <v>0.18</v>
      </c>
      <c r="H774" s="24">
        <v>158.26</v>
      </c>
      <c r="I774" s="23">
        <f t="shared" si="87"/>
        <v>193.08</v>
      </c>
      <c r="J774" s="24">
        <f t="shared" si="88"/>
        <v>158.26</v>
      </c>
      <c r="K774" s="24">
        <f t="shared" si="88"/>
        <v>193.08</v>
      </c>
      <c r="L774" s="97"/>
      <c r="M774" s="24">
        <f t="shared" si="89"/>
        <v>0</v>
      </c>
      <c r="N774" s="24">
        <f t="shared" si="85"/>
        <v>0</v>
      </c>
    </row>
    <row r="775" spans="1:14" ht="13.8">
      <c r="A775" s="79" t="s">
        <v>1710</v>
      </c>
      <c r="B775" s="79" t="s">
        <v>1711</v>
      </c>
      <c r="C775" s="79" t="s">
        <v>379</v>
      </c>
      <c r="D775" s="79" t="s">
        <v>380</v>
      </c>
      <c r="E775" s="24">
        <v>3604</v>
      </c>
      <c r="F775" s="24">
        <f t="shared" si="86"/>
        <v>4396.88</v>
      </c>
      <c r="G775" s="188">
        <v>0.18</v>
      </c>
      <c r="H775" s="24">
        <v>2965.8</v>
      </c>
      <c r="I775" s="23">
        <f t="shared" si="87"/>
        <v>3618.28</v>
      </c>
      <c r="J775" s="24">
        <f t="shared" si="88"/>
        <v>2965.8</v>
      </c>
      <c r="K775" s="24">
        <f t="shared" si="88"/>
        <v>3618.28</v>
      </c>
      <c r="L775" s="97"/>
      <c r="M775" s="24">
        <f t="shared" si="89"/>
        <v>0</v>
      </c>
      <c r="N775" s="24">
        <f t="shared" si="85"/>
        <v>0</v>
      </c>
    </row>
    <row r="776" spans="1:14" ht="13.8">
      <c r="A776" s="79" t="s">
        <v>1712</v>
      </c>
      <c r="B776" s="79" t="s">
        <v>1713</v>
      </c>
      <c r="C776" s="79" t="s">
        <v>379</v>
      </c>
      <c r="D776" s="79" t="s">
        <v>380</v>
      </c>
      <c r="E776" s="24">
        <v>2403</v>
      </c>
      <c r="F776" s="24">
        <f t="shared" si="86"/>
        <v>2931.66</v>
      </c>
      <c r="G776" s="188">
        <v>0.18</v>
      </c>
      <c r="H776" s="24">
        <v>1977.36</v>
      </c>
      <c r="I776" s="23">
        <f t="shared" si="87"/>
        <v>2412.38</v>
      </c>
      <c r="J776" s="24">
        <f t="shared" si="88"/>
        <v>1977.36</v>
      </c>
      <c r="K776" s="24">
        <f t="shared" si="88"/>
        <v>2412.38</v>
      </c>
      <c r="L776" s="97"/>
      <c r="M776" s="24">
        <f t="shared" si="89"/>
        <v>0</v>
      </c>
      <c r="N776" s="24">
        <f t="shared" si="85"/>
        <v>0</v>
      </c>
    </row>
    <row r="777" spans="1:14" ht="13.8">
      <c r="A777" s="79" t="s">
        <v>1714</v>
      </c>
      <c r="B777" s="79" t="s">
        <v>1715</v>
      </c>
      <c r="C777" s="79" t="s">
        <v>379</v>
      </c>
      <c r="D777" s="79" t="s">
        <v>380</v>
      </c>
      <c r="E777" s="24">
        <v>3604</v>
      </c>
      <c r="F777" s="24">
        <f t="shared" si="86"/>
        <v>4396.88</v>
      </c>
      <c r="G777" s="188">
        <v>0.18</v>
      </c>
      <c r="H777" s="24">
        <v>2965.8</v>
      </c>
      <c r="I777" s="23">
        <f t="shared" si="87"/>
        <v>3618.28</v>
      </c>
      <c r="J777" s="24">
        <f t="shared" si="88"/>
        <v>2965.8</v>
      </c>
      <c r="K777" s="24">
        <f t="shared" si="88"/>
        <v>3618.28</v>
      </c>
      <c r="L777" s="97"/>
      <c r="M777" s="24">
        <f t="shared" si="89"/>
        <v>0</v>
      </c>
      <c r="N777" s="24">
        <f t="shared" si="85"/>
        <v>0</v>
      </c>
    </row>
    <row r="778" spans="1:14" ht="13.8">
      <c r="A778" s="79" t="s">
        <v>1716</v>
      </c>
      <c r="B778" s="79" t="s">
        <v>1717</v>
      </c>
      <c r="C778" s="79" t="s">
        <v>379</v>
      </c>
      <c r="D778" s="79" t="s">
        <v>380</v>
      </c>
      <c r="E778" s="24">
        <v>2403</v>
      </c>
      <c r="F778" s="24">
        <f t="shared" si="86"/>
        <v>2931.66</v>
      </c>
      <c r="G778" s="188">
        <v>0.18</v>
      </c>
      <c r="H778" s="24">
        <v>1977.36</v>
      </c>
      <c r="I778" s="23">
        <f t="shared" si="87"/>
        <v>2412.38</v>
      </c>
      <c r="J778" s="24">
        <f t="shared" si="88"/>
        <v>1977.36</v>
      </c>
      <c r="K778" s="24">
        <f t="shared" si="88"/>
        <v>2412.38</v>
      </c>
      <c r="L778" s="97"/>
      <c r="M778" s="24">
        <f t="shared" si="89"/>
        <v>0</v>
      </c>
      <c r="N778" s="24">
        <f t="shared" si="85"/>
        <v>0</v>
      </c>
    </row>
    <row r="779" spans="1:14" ht="13.8">
      <c r="A779" s="79" t="s">
        <v>1718</v>
      </c>
      <c r="B779" s="79" t="s">
        <v>1719</v>
      </c>
      <c r="C779" s="79" t="s">
        <v>379</v>
      </c>
      <c r="D779" s="79" t="s">
        <v>380</v>
      </c>
      <c r="E779" s="24">
        <v>28</v>
      </c>
      <c r="F779" s="24">
        <f t="shared" si="86"/>
        <v>34.159999999999997</v>
      </c>
      <c r="G779" s="188">
        <v>0.18</v>
      </c>
      <c r="H779" s="24">
        <v>22.96</v>
      </c>
      <c r="I779" s="23">
        <f t="shared" si="87"/>
        <v>28.01</v>
      </c>
      <c r="J779" s="24">
        <f t="shared" si="88"/>
        <v>22.96</v>
      </c>
      <c r="K779" s="24">
        <f t="shared" si="88"/>
        <v>28.01</v>
      </c>
      <c r="L779" s="97"/>
      <c r="M779" s="24">
        <f t="shared" si="89"/>
        <v>0</v>
      </c>
      <c r="N779" s="24">
        <f t="shared" si="85"/>
        <v>0</v>
      </c>
    </row>
    <row r="780" spans="1:14" ht="13.8">
      <c r="A780" s="79" t="s">
        <v>1720</v>
      </c>
      <c r="B780" s="79" t="s">
        <v>1721</v>
      </c>
      <c r="C780" s="79" t="s">
        <v>379</v>
      </c>
      <c r="D780" s="79" t="s">
        <v>380</v>
      </c>
      <c r="E780" s="24">
        <v>36</v>
      </c>
      <c r="F780" s="24">
        <f t="shared" si="86"/>
        <v>43.92</v>
      </c>
      <c r="G780" s="188">
        <v>0.18</v>
      </c>
      <c r="H780" s="24">
        <v>29.52</v>
      </c>
      <c r="I780" s="23">
        <f t="shared" si="87"/>
        <v>36.01</v>
      </c>
      <c r="J780" s="24">
        <f t="shared" si="88"/>
        <v>29.52</v>
      </c>
      <c r="K780" s="24">
        <f t="shared" si="88"/>
        <v>36.01</v>
      </c>
      <c r="L780" s="97"/>
      <c r="M780" s="24">
        <f t="shared" si="89"/>
        <v>0</v>
      </c>
      <c r="N780" s="24">
        <f t="shared" si="85"/>
        <v>0</v>
      </c>
    </row>
    <row r="781" spans="1:14" ht="13.8">
      <c r="A781" s="79" t="s">
        <v>1722</v>
      </c>
      <c r="B781" s="79" t="s">
        <v>1723</v>
      </c>
      <c r="C781" s="79" t="s">
        <v>379</v>
      </c>
      <c r="D781" s="79" t="s">
        <v>380</v>
      </c>
      <c r="E781" s="24">
        <v>28</v>
      </c>
      <c r="F781" s="24">
        <f t="shared" si="86"/>
        <v>34.159999999999997</v>
      </c>
      <c r="G781" s="188">
        <v>0.18</v>
      </c>
      <c r="H781" s="24">
        <v>22.96</v>
      </c>
      <c r="I781" s="23">
        <f t="shared" si="87"/>
        <v>28.01</v>
      </c>
      <c r="J781" s="24">
        <f t="shared" si="88"/>
        <v>22.96</v>
      </c>
      <c r="K781" s="24">
        <f t="shared" si="88"/>
        <v>28.01</v>
      </c>
      <c r="L781" s="97"/>
      <c r="M781" s="24">
        <f t="shared" si="89"/>
        <v>0</v>
      </c>
      <c r="N781" s="24">
        <f t="shared" si="85"/>
        <v>0</v>
      </c>
    </row>
    <row r="782" spans="1:14" ht="13.8">
      <c r="A782" s="79" t="s">
        <v>1724</v>
      </c>
      <c r="B782" s="79" t="s">
        <v>1725</v>
      </c>
      <c r="C782" s="79" t="s">
        <v>379</v>
      </c>
      <c r="D782" s="79" t="s">
        <v>380</v>
      </c>
      <c r="E782" s="24">
        <v>36</v>
      </c>
      <c r="F782" s="24">
        <f t="shared" si="86"/>
        <v>43.92</v>
      </c>
      <c r="G782" s="188">
        <v>0.18</v>
      </c>
      <c r="H782" s="24">
        <v>29.52</v>
      </c>
      <c r="I782" s="23">
        <f t="shared" si="87"/>
        <v>36.01</v>
      </c>
      <c r="J782" s="24">
        <f t="shared" si="88"/>
        <v>29.52</v>
      </c>
      <c r="K782" s="24">
        <f t="shared" si="88"/>
        <v>36.01</v>
      </c>
      <c r="L782" s="97"/>
      <c r="M782" s="24">
        <f t="shared" si="89"/>
        <v>0</v>
      </c>
      <c r="N782" s="24">
        <f t="shared" si="85"/>
        <v>0</v>
      </c>
    </row>
    <row r="783" spans="1:14" ht="13.8">
      <c r="A783" s="79" t="s">
        <v>1726</v>
      </c>
      <c r="B783" s="79" t="s">
        <v>1727</v>
      </c>
      <c r="C783" s="79" t="s">
        <v>379</v>
      </c>
      <c r="D783" s="79" t="s">
        <v>380</v>
      </c>
      <c r="E783" s="24">
        <v>28</v>
      </c>
      <c r="F783" s="24">
        <f t="shared" si="86"/>
        <v>34.159999999999997</v>
      </c>
      <c r="G783" s="188">
        <v>0.18</v>
      </c>
      <c r="H783" s="24">
        <v>22.96</v>
      </c>
      <c r="I783" s="23">
        <f t="shared" si="87"/>
        <v>28.01</v>
      </c>
      <c r="J783" s="24">
        <f t="shared" si="88"/>
        <v>22.96</v>
      </c>
      <c r="K783" s="24">
        <f t="shared" si="88"/>
        <v>28.01</v>
      </c>
      <c r="L783" s="97"/>
      <c r="M783" s="24">
        <f t="shared" si="89"/>
        <v>0</v>
      </c>
      <c r="N783" s="24">
        <f t="shared" si="85"/>
        <v>0</v>
      </c>
    </row>
    <row r="784" spans="1:14" ht="13.8">
      <c r="A784" s="79" t="s">
        <v>1728</v>
      </c>
      <c r="B784" s="79" t="s">
        <v>1729</v>
      </c>
      <c r="C784" s="79" t="s">
        <v>379</v>
      </c>
      <c r="D784" s="79" t="s">
        <v>380</v>
      </c>
      <c r="E784" s="24">
        <v>36</v>
      </c>
      <c r="F784" s="24">
        <f t="shared" si="86"/>
        <v>43.92</v>
      </c>
      <c r="G784" s="188">
        <v>0.18</v>
      </c>
      <c r="H784" s="24">
        <v>29.52</v>
      </c>
      <c r="I784" s="23">
        <f t="shared" si="87"/>
        <v>36.01</v>
      </c>
      <c r="J784" s="24">
        <f t="shared" si="88"/>
        <v>29.52</v>
      </c>
      <c r="K784" s="24">
        <f t="shared" si="88"/>
        <v>36.01</v>
      </c>
      <c r="L784" s="97"/>
      <c r="M784" s="24">
        <f t="shared" si="89"/>
        <v>0</v>
      </c>
      <c r="N784" s="24">
        <f t="shared" si="85"/>
        <v>0</v>
      </c>
    </row>
    <row r="785" spans="1:14" ht="13.8">
      <c r="A785" s="79" t="s">
        <v>1730</v>
      </c>
      <c r="B785" s="79" t="s">
        <v>1731</v>
      </c>
      <c r="C785" s="79" t="s">
        <v>379</v>
      </c>
      <c r="D785" s="79" t="s">
        <v>380</v>
      </c>
      <c r="E785" s="24">
        <v>28</v>
      </c>
      <c r="F785" s="24">
        <f t="shared" si="86"/>
        <v>34.159999999999997</v>
      </c>
      <c r="G785" s="188">
        <v>0.18</v>
      </c>
      <c r="H785" s="24">
        <v>22.96</v>
      </c>
      <c r="I785" s="23">
        <f t="shared" si="87"/>
        <v>28.01</v>
      </c>
      <c r="J785" s="24">
        <f t="shared" si="88"/>
        <v>22.96</v>
      </c>
      <c r="K785" s="24">
        <f t="shared" si="88"/>
        <v>28.01</v>
      </c>
      <c r="L785" s="97"/>
      <c r="M785" s="24">
        <f t="shared" si="89"/>
        <v>0</v>
      </c>
      <c r="N785" s="24">
        <f t="shared" si="85"/>
        <v>0</v>
      </c>
    </row>
    <row r="786" spans="1:14" ht="13.8">
      <c r="A786" s="79" t="s">
        <v>1732</v>
      </c>
      <c r="B786" s="79" t="s">
        <v>1733</v>
      </c>
      <c r="C786" s="79" t="s">
        <v>379</v>
      </c>
      <c r="D786" s="79" t="s">
        <v>380</v>
      </c>
      <c r="E786" s="24">
        <v>36</v>
      </c>
      <c r="F786" s="24">
        <f t="shared" si="86"/>
        <v>43.92</v>
      </c>
      <c r="G786" s="188">
        <v>0.18</v>
      </c>
      <c r="H786" s="24">
        <v>29.52</v>
      </c>
      <c r="I786" s="23">
        <f t="shared" si="87"/>
        <v>36.01</v>
      </c>
      <c r="J786" s="24">
        <f t="shared" si="88"/>
        <v>29.52</v>
      </c>
      <c r="K786" s="24">
        <f t="shared" si="88"/>
        <v>36.01</v>
      </c>
      <c r="L786" s="97"/>
      <c r="M786" s="24">
        <f t="shared" si="89"/>
        <v>0</v>
      </c>
      <c r="N786" s="24">
        <f t="shared" si="85"/>
        <v>0</v>
      </c>
    </row>
    <row r="787" spans="1:14" ht="27">
      <c r="A787" s="79" t="s">
        <v>1734</v>
      </c>
      <c r="B787" s="79" t="s">
        <v>1735</v>
      </c>
      <c r="C787" s="79" t="s">
        <v>379</v>
      </c>
      <c r="D787" s="79" t="s">
        <v>380</v>
      </c>
      <c r="E787" s="24">
        <v>1298</v>
      </c>
      <c r="F787" s="24">
        <f t="shared" si="86"/>
        <v>1583.56</v>
      </c>
      <c r="G787" s="188">
        <v>0.18</v>
      </c>
      <c r="H787" s="24">
        <v>1067.76</v>
      </c>
      <c r="I787" s="23">
        <f t="shared" si="87"/>
        <v>1302.67</v>
      </c>
      <c r="J787" s="24">
        <f t="shared" si="88"/>
        <v>1067.76</v>
      </c>
      <c r="K787" s="24">
        <f t="shared" si="88"/>
        <v>1302.67</v>
      </c>
      <c r="L787" s="97"/>
      <c r="M787" s="24">
        <f t="shared" si="89"/>
        <v>0</v>
      </c>
      <c r="N787" s="24">
        <f t="shared" si="85"/>
        <v>0</v>
      </c>
    </row>
    <row r="788" spans="1:14" ht="27">
      <c r="A788" s="79" t="s">
        <v>1736</v>
      </c>
      <c r="B788" s="79" t="s">
        <v>1737</v>
      </c>
      <c r="C788" s="79" t="s">
        <v>379</v>
      </c>
      <c r="D788" s="79" t="s">
        <v>380</v>
      </c>
      <c r="E788" s="24">
        <v>2727</v>
      </c>
      <c r="F788" s="24">
        <f t="shared" si="86"/>
        <v>3326.94</v>
      </c>
      <c r="G788" s="188">
        <v>0.18</v>
      </c>
      <c r="H788" s="24">
        <v>2243.7600000000002</v>
      </c>
      <c r="I788" s="23">
        <f t="shared" si="87"/>
        <v>2737.39</v>
      </c>
      <c r="J788" s="24">
        <f t="shared" si="88"/>
        <v>2243.7600000000002</v>
      </c>
      <c r="K788" s="24">
        <f t="shared" si="88"/>
        <v>2737.39</v>
      </c>
      <c r="L788" s="97"/>
      <c r="M788" s="24">
        <f t="shared" si="89"/>
        <v>0</v>
      </c>
      <c r="N788" s="24">
        <f t="shared" si="85"/>
        <v>0</v>
      </c>
    </row>
    <row r="789" spans="1:14" ht="27">
      <c r="A789" s="79" t="s">
        <v>1738</v>
      </c>
      <c r="B789" s="79" t="s">
        <v>1739</v>
      </c>
      <c r="C789" s="79" t="s">
        <v>379</v>
      </c>
      <c r="D789" s="79" t="s">
        <v>380</v>
      </c>
      <c r="E789" s="24">
        <v>2022</v>
      </c>
      <c r="F789" s="24">
        <f t="shared" si="86"/>
        <v>2466.84</v>
      </c>
      <c r="G789" s="188">
        <v>0.18</v>
      </c>
      <c r="H789" s="24">
        <v>1663.32</v>
      </c>
      <c r="I789" s="23">
        <f t="shared" si="87"/>
        <v>2029.25</v>
      </c>
      <c r="J789" s="24">
        <f t="shared" si="88"/>
        <v>1663.32</v>
      </c>
      <c r="K789" s="24">
        <f t="shared" si="88"/>
        <v>2029.25</v>
      </c>
      <c r="L789" s="97"/>
      <c r="M789" s="24">
        <f t="shared" si="89"/>
        <v>0</v>
      </c>
      <c r="N789" s="24">
        <f t="shared" si="85"/>
        <v>0</v>
      </c>
    </row>
    <row r="790" spans="1:14" ht="27">
      <c r="A790" s="79" t="s">
        <v>1740</v>
      </c>
      <c r="B790" s="79" t="s">
        <v>1741</v>
      </c>
      <c r="C790" s="79" t="s">
        <v>379</v>
      </c>
      <c r="D790" s="79" t="s">
        <v>380</v>
      </c>
      <c r="E790" s="24">
        <v>1873</v>
      </c>
      <c r="F790" s="24">
        <f t="shared" si="86"/>
        <v>2285.06</v>
      </c>
      <c r="G790" s="188">
        <v>0.18</v>
      </c>
      <c r="H790" s="24">
        <v>1541.28</v>
      </c>
      <c r="I790" s="23">
        <f t="shared" si="87"/>
        <v>1880.36</v>
      </c>
      <c r="J790" s="24">
        <f t="shared" si="88"/>
        <v>1541.28</v>
      </c>
      <c r="K790" s="24">
        <f t="shared" si="88"/>
        <v>1880.36</v>
      </c>
      <c r="L790" s="97"/>
      <c r="M790" s="24">
        <f t="shared" si="89"/>
        <v>0</v>
      </c>
      <c r="N790" s="24">
        <f t="shared" si="85"/>
        <v>0</v>
      </c>
    </row>
    <row r="791" spans="1:14" ht="27">
      <c r="A791" s="79" t="s">
        <v>1742</v>
      </c>
      <c r="B791" s="79" t="s">
        <v>1743</v>
      </c>
      <c r="C791" s="79" t="s">
        <v>379</v>
      </c>
      <c r="D791" s="79" t="s">
        <v>380</v>
      </c>
      <c r="E791" s="24">
        <v>7046</v>
      </c>
      <c r="F791" s="24">
        <f t="shared" si="86"/>
        <v>8596.119999999999</v>
      </c>
      <c r="G791" s="188">
        <v>0.18</v>
      </c>
      <c r="H791" s="24">
        <v>5798.4</v>
      </c>
      <c r="I791" s="23">
        <f t="shared" si="87"/>
        <v>7074.05</v>
      </c>
      <c r="J791" s="24">
        <f t="shared" si="88"/>
        <v>5798.4</v>
      </c>
      <c r="K791" s="24">
        <f t="shared" si="88"/>
        <v>7074.05</v>
      </c>
      <c r="L791" s="97"/>
      <c r="M791" s="24">
        <f t="shared" si="89"/>
        <v>0</v>
      </c>
      <c r="N791" s="24">
        <f t="shared" si="85"/>
        <v>0</v>
      </c>
    </row>
    <row r="792" spans="1:14" ht="27">
      <c r="A792" s="79" t="s">
        <v>1744</v>
      </c>
      <c r="B792" s="79" t="s">
        <v>1745</v>
      </c>
      <c r="C792" s="79" t="s">
        <v>379</v>
      </c>
      <c r="D792" s="79" t="s">
        <v>380</v>
      </c>
      <c r="E792" s="24">
        <v>11960</v>
      </c>
      <c r="F792" s="24">
        <f t="shared" si="86"/>
        <v>14591.199999999999</v>
      </c>
      <c r="G792" s="188">
        <v>0.18</v>
      </c>
      <c r="H792" s="24">
        <v>9842.8799999999992</v>
      </c>
      <c r="I792" s="23">
        <f t="shared" si="87"/>
        <v>12008.31</v>
      </c>
      <c r="J792" s="24">
        <f t="shared" si="88"/>
        <v>9842.8799999999992</v>
      </c>
      <c r="K792" s="24">
        <f t="shared" si="88"/>
        <v>12008.31</v>
      </c>
      <c r="L792" s="97"/>
      <c r="M792" s="24">
        <f t="shared" si="89"/>
        <v>0</v>
      </c>
      <c r="N792" s="24">
        <f t="shared" si="85"/>
        <v>0</v>
      </c>
    </row>
    <row r="793" spans="1:14" ht="27">
      <c r="A793" s="79" t="s">
        <v>1746</v>
      </c>
      <c r="B793" s="79" t="s">
        <v>1747</v>
      </c>
      <c r="C793" s="79" t="s">
        <v>379</v>
      </c>
      <c r="D793" s="79" t="s">
        <v>380</v>
      </c>
      <c r="E793" s="24">
        <v>3536</v>
      </c>
      <c r="F793" s="24">
        <f t="shared" si="86"/>
        <v>4313.92</v>
      </c>
      <c r="G793" s="188">
        <v>0.18</v>
      </c>
      <c r="H793" s="24">
        <v>2910.12</v>
      </c>
      <c r="I793" s="23">
        <f t="shared" si="87"/>
        <v>3550.35</v>
      </c>
      <c r="J793" s="24">
        <f t="shared" si="88"/>
        <v>2910.12</v>
      </c>
      <c r="K793" s="24">
        <f t="shared" si="88"/>
        <v>3550.35</v>
      </c>
      <c r="L793" s="97"/>
      <c r="M793" s="24">
        <f t="shared" si="89"/>
        <v>0</v>
      </c>
      <c r="N793" s="24">
        <f t="shared" si="85"/>
        <v>0</v>
      </c>
    </row>
    <row r="794" spans="1:14" ht="27">
      <c r="A794" s="79" t="s">
        <v>1748</v>
      </c>
      <c r="B794" s="79" t="s">
        <v>1749</v>
      </c>
      <c r="C794" s="79" t="s">
        <v>379</v>
      </c>
      <c r="D794" s="79" t="s">
        <v>380</v>
      </c>
      <c r="E794" s="24">
        <v>9053</v>
      </c>
      <c r="F794" s="24">
        <f t="shared" si="86"/>
        <v>11044.66</v>
      </c>
      <c r="G794" s="188">
        <v>0.18</v>
      </c>
      <c r="H794" s="24">
        <v>7450.56</v>
      </c>
      <c r="I794" s="23">
        <f t="shared" si="87"/>
        <v>9089.68</v>
      </c>
      <c r="J794" s="24">
        <f t="shared" si="88"/>
        <v>7450.56</v>
      </c>
      <c r="K794" s="24">
        <f t="shared" si="88"/>
        <v>9089.68</v>
      </c>
      <c r="L794" s="97"/>
      <c r="M794" s="24">
        <f t="shared" si="89"/>
        <v>0</v>
      </c>
      <c r="N794" s="24">
        <f t="shared" ref="N794:N798" si="90">K794*L794</f>
        <v>0</v>
      </c>
    </row>
    <row r="795" spans="1:14" ht="27">
      <c r="A795" s="79" t="s">
        <v>1750</v>
      </c>
      <c r="B795" s="79" t="s">
        <v>1751</v>
      </c>
      <c r="C795" s="79" t="s">
        <v>379</v>
      </c>
      <c r="D795" s="79" t="s">
        <v>380</v>
      </c>
      <c r="E795" s="24">
        <v>1573</v>
      </c>
      <c r="F795" s="24">
        <f t="shared" ref="F795:F798" si="91">E795*1.22</f>
        <v>1919.06</v>
      </c>
      <c r="G795" s="188">
        <v>0.18</v>
      </c>
      <c r="H795" s="24">
        <v>1294.2</v>
      </c>
      <c r="I795" s="23">
        <f t="shared" si="87"/>
        <v>1578.92</v>
      </c>
      <c r="J795" s="24">
        <f t="shared" ref="J795:K798" si="92">H795</f>
        <v>1294.2</v>
      </c>
      <c r="K795" s="24">
        <f t="shared" si="92"/>
        <v>1578.92</v>
      </c>
      <c r="L795" s="97"/>
      <c r="M795" s="24">
        <f t="shared" ref="M795:M798" si="93">J795*L795</f>
        <v>0</v>
      </c>
      <c r="N795" s="24">
        <f t="shared" si="90"/>
        <v>0</v>
      </c>
    </row>
    <row r="796" spans="1:14" ht="27">
      <c r="A796" s="79" t="s">
        <v>1752</v>
      </c>
      <c r="B796" s="79" t="s">
        <v>1753</v>
      </c>
      <c r="C796" s="79" t="s">
        <v>379</v>
      </c>
      <c r="D796" s="79" t="s">
        <v>380</v>
      </c>
      <c r="E796" s="24">
        <v>7481</v>
      </c>
      <c r="F796" s="24">
        <f t="shared" si="91"/>
        <v>9126.82</v>
      </c>
      <c r="G796" s="188">
        <v>0.18</v>
      </c>
      <c r="H796" s="24">
        <v>6156.36</v>
      </c>
      <c r="I796" s="23">
        <f t="shared" ref="I796:I798" si="94">ROUND(H796*1.22,2)</f>
        <v>7510.76</v>
      </c>
      <c r="J796" s="24">
        <f t="shared" si="92"/>
        <v>6156.36</v>
      </c>
      <c r="K796" s="24">
        <f t="shared" si="92"/>
        <v>7510.76</v>
      </c>
      <c r="L796" s="97"/>
      <c r="M796" s="24">
        <f t="shared" si="93"/>
        <v>0</v>
      </c>
      <c r="N796" s="24">
        <f t="shared" si="90"/>
        <v>0</v>
      </c>
    </row>
    <row r="797" spans="1:14" ht="27">
      <c r="A797" s="79" t="s">
        <v>1754</v>
      </c>
      <c r="B797" s="79" t="s">
        <v>1755</v>
      </c>
      <c r="C797" s="79" t="s">
        <v>379</v>
      </c>
      <c r="D797" s="79" t="s">
        <v>380</v>
      </c>
      <c r="E797" s="24">
        <v>2239</v>
      </c>
      <c r="F797" s="24">
        <f t="shared" si="91"/>
        <v>2731.58</v>
      </c>
      <c r="G797" s="188">
        <v>0.18</v>
      </c>
      <c r="H797" s="24">
        <v>1842.36</v>
      </c>
      <c r="I797" s="23">
        <f t="shared" si="94"/>
        <v>2247.6799999999998</v>
      </c>
      <c r="J797" s="24">
        <f t="shared" si="92"/>
        <v>1842.36</v>
      </c>
      <c r="K797" s="24">
        <f t="shared" si="92"/>
        <v>2247.6799999999998</v>
      </c>
      <c r="L797" s="97"/>
      <c r="M797" s="24">
        <f t="shared" si="93"/>
        <v>0</v>
      </c>
      <c r="N797" s="24">
        <f t="shared" si="90"/>
        <v>0</v>
      </c>
    </row>
    <row r="798" spans="1:14" ht="27">
      <c r="A798" s="79" t="s">
        <v>1756</v>
      </c>
      <c r="B798" s="79" t="s">
        <v>1757</v>
      </c>
      <c r="C798" s="79" t="s">
        <v>379</v>
      </c>
      <c r="D798" s="79" t="s">
        <v>380</v>
      </c>
      <c r="E798" s="24">
        <v>9234</v>
      </c>
      <c r="F798" s="24">
        <f t="shared" si="91"/>
        <v>11265.48</v>
      </c>
      <c r="G798" s="188">
        <v>0.18</v>
      </c>
      <c r="H798" s="24">
        <v>7599.12</v>
      </c>
      <c r="I798" s="23">
        <f t="shared" si="94"/>
        <v>9270.93</v>
      </c>
      <c r="J798" s="24">
        <f t="shared" si="92"/>
        <v>7599.12</v>
      </c>
      <c r="K798" s="24">
        <f t="shared" si="92"/>
        <v>9270.93</v>
      </c>
      <c r="L798" s="97"/>
      <c r="M798" s="24">
        <f t="shared" si="93"/>
        <v>0</v>
      </c>
      <c r="N798" s="24">
        <f t="shared" si="90"/>
        <v>0</v>
      </c>
    </row>
    <row r="799" spans="1:14" ht="18">
      <c r="A799" s="94" t="s">
        <v>334</v>
      </c>
      <c r="B799" s="94"/>
      <c r="C799" s="94"/>
      <c r="D799" s="94"/>
      <c r="E799" s="95"/>
      <c r="F799" s="95"/>
      <c r="G799" s="186"/>
      <c r="H799" s="95"/>
      <c r="I799" s="96"/>
      <c r="J799" s="95"/>
      <c r="K799" s="95"/>
      <c r="L799" s="181">
        <f>SUM(L670:L798)</f>
        <v>0</v>
      </c>
      <c r="M799" s="182">
        <f>SUM(M670:M798)</f>
        <v>0</v>
      </c>
      <c r="N799" s="182">
        <f>SUM(N670:N798)</f>
        <v>0</v>
      </c>
    </row>
    <row r="801" spans="1:14" ht="15.6">
      <c r="A801" s="75"/>
      <c r="B801" s="75"/>
      <c r="C801" s="75"/>
      <c r="D801" s="75"/>
      <c r="E801" s="75"/>
      <c r="F801" s="75"/>
      <c r="G801" s="75"/>
      <c r="H801" s="75"/>
      <c r="I801" s="276" t="s">
        <v>1149</v>
      </c>
      <c r="J801" s="277"/>
      <c r="K801" s="277"/>
      <c r="L801" s="278"/>
      <c r="M801" s="183">
        <f>M799</f>
        <v>0</v>
      </c>
      <c r="N801" s="180" t="s">
        <v>20</v>
      </c>
    </row>
  </sheetData>
  <sheetProtection algorithmName="SHA-512" hashValue="edP0Ct2VfT5wWtoA56hxVDwpjS+gKelnkDSkb/rhyaG9goA0joVLeGoc+ZE3F+lxfmEU1HIKxvhEeWdl3SWWjQ==" saltValue="EgoyJc2fO6Ax/LNcTGlsBQ==" spinCount="100000" sheet="1" objects="1" scenarios="1"/>
  <autoFilter ref="A44:N474" xr:uid="{9156B3C4-7BE8-4799-B9E6-00CDA1FF9B5E}"/>
  <mergeCells count="45">
    <mergeCell ref="G43:G44"/>
    <mergeCell ref="M43:N43"/>
    <mergeCell ref="A6:M6"/>
    <mergeCell ref="A43:A44"/>
    <mergeCell ref="B43:B44"/>
    <mergeCell ref="C43:C44"/>
    <mergeCell ref="D43:D44"/>
    <mergeCell ref="E43:F43"/>
    <mergeCell ref="H43:I43"/>
    <mergeCell ref="J43:K43"/>
    <mergeCell ref="L43:L44"/>
    <mergeCell ref="M586:N586"/>
    <mergeCell ref="I476:L476"/>
    <mergeCell ref="G478:G479"/>
    <mergeCell ref="H478:I478"/>
    <mergeCell ref="J478:K478"/>
    <mergeCell ref="L478:L479"/>
    <mergeCell ref="M478:N478"/>
    <mergeCell ref="I584:L584"/>
    <mergeCell ref="G586:G587"/>
    <mergeCell ref="H586:I586"/>
    <mergeCell ref="J586:K586"/>
    <mergeCell ref="L586:L587"/>
    <mergeCell ref="A586:A587"/>
    <mergeCell ref="B586:B587"/>
    <mergeCell ref="C586:C587"/>
    <mergeCell ref="D586:D587"/>
    <mergeCell ref="E586:F586"/>
    <mergeCell ref="A478:A479"/>
    <mergeCell ref="B478:B479"/>
    <mergeCell ref="C478:C479"/>
    <mergeCell ref="D478:D479"/>
    <mergeCell ref="E478:F478"/>
    <mergeCell ref="A668:A669"/>
    <mergeCell ref="B668:B669"/>
    <mergeCell ref="C668:C669"/>
    <mergeCell ref="D668:D669"/>
    <mergeCell ref="E668:F668"/>
    <mergeCell ref="M668:N668"/>
    <mergeCell ref="I801:L801"/>
    <mergeCell ref="G668:G669"/>
    <mergeCell ref="H668:I668"/>
    <mergeCell ref="I666:L666"/>
    <mergeCell ref="J668:K668"/>
    <mergeCell ref="L668:L669"/>
  </mergeCells>
  <phoneticPr fontId="6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25192-4EB4-4F18-A596-B03645D6F19C}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300792-d807-4a46-888a-0735f65af2aa" xsi:nil="true"/>
    <lcf76f155ced4ddcb4097134ff3c332f xmlns="df712297-caf3-45f7-abd8-4282d34c4fb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8BC1A0123CB4C9F631B633DFE2DD0" ma:contentTypeVersion="7" ma:contentTypeDescription="Создание документа." ma:contentTypeScope="" ma:versionID="0eb6f680d045cf2a2ce2ad6e3b4ea78d">
  <xsd:schema xmlns:xsd="http://www.w3.org/2001/XMLSchema" xmlns:xs="http://www.w3.org/2001/XMLSchema" xmlns:p="http://schemas.microsoft.com/office/2006/metadata/properties" xmlns:ns2="df712297-caf3-45f7-abd8-4282d34c4fb0" xmlns:ns3="e5300792-d807-4a46-888a-0735f65af2aa" xmlns:ns4="02a15627-4221-4411-9cf1-c0e7de6147fd" xmlns:ns5="60be2bb6-44d2-432d-acec-632aa0decc78" targetNamespace="http://schemas.microsoft.com/office/2006/metadata/properties" ma:root="true" ma:fieldsID="24be12d461b46e1cefc97ad53c634331" ns2:_="" ns3:_="" ns4:_="" ns5:_="">
    <xsd:import namespace="df712297-caf3-45f7-abd8-4282d34c4fb0"/>
    <xsd:import namespace="e5300792-d807-4a46-888a-0735f65af2aa"/>
    <xsd:import namespace="02a15627-4221-4411-9cf1-c0e7de6147fd"/>
    <xsd:import namespace="60be2bb6-44d2-432d-acec-632aa0decc7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5:SharedWithUsers" minOccurs="0"/>
                <xsd:element ref="ns5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12297-caf3-45f7-abd8-4282d34c4fb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af486d18-fdfb-40d7-ae35-60cdbc34d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00792-d807-4a46-888a-0735f65af2aa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2e2f04ad-aa31-4aa5-8c71-840a843ecbb3}" ma:internalName="TaxCatchAll" ma:showField="CatchAllData" ma:web="e5300792-d807-4a46-888a-0735f65af2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a15627-4221-4411-9cf1-c0e7de614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e2bb6-44d2-432d-acec-632aa0decc7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DC9861-43AC-4CE1-9264-F38807EBC69C}">
  <ds:schemaRefs>
    <ds:schemaRef ds:uri="02a15627-4221-4411-9cf1-c0e7de6147fd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60be2bb6-44d2-432d-acec-632aa0decc78"/>
    <ds:schemaRef ds:uri="http://schemas.microsoft.com/office/2006/metadata/properties"/>
    <ds:schemaRef ds:uri="http://purl.org/dc/dcmitype/"/>
    <ds:schemaRef ds:uri="e5300792-d807-4a46-888a-0735f65af2aa"/>
    <ds:schemaRef ds:uri="df712297-caf3-45f7-abd8-4282d34c4fb0"/>
  </ds:schemaRefs>
</ds:datastoreItem>
</file>

<file path=customXml/itemProps2.xml><?xml version="1.0" encoding="utf-8"?>
<ds:datastoreItem xmlns:ds="http://schemas.openxmlformats.org/officeDocument/2006/customXml" ds:itemID="{07D3AEA4-27B2-4E2B-8932-B34D58BEE8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712297-caf3-45f7-abd8-4282d34c4fb0"/>
    <ds:schemaRef ds:uri="e5300792-d807-4a46-888a-0735f65af2aa"/>
    <ds:schemaRef ds:uri="02a15627-4221-4411-9cf1-c0e7de6147fd"/>
    <ds:schemaRef ds:uri="60be2bb6-44d2-432d-acec-632aa0decc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141E9E-8201-4FA1-BC5C-FA3A538112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Cenik ob podpisu EA_</vt:lpstr>
      <vt:lpstr>Cenik ob podpisu EA</vt:lpstr>
      <vt:lpstr>Dodatni nakup EA</vt:lpstr>
      <vt:lpstr>SCE</vt:lpstr>
      <vt:lpstr>MPSA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Dmytro Naslavskyy</dc:creator>
  <cp:keywords/>
  <dc:description/>
  <cp:lastModifiedBy>Cesnovar, Nika</cp:lastModifiedBy>
  <cp:revision/>
  <dcterms:created xsi:type="dcterms:W3CDTF">2021-07-23T12:23:51Z</dcterms:created>
  <dcterms:modified xsi:type="dcterms:W3CDTF">2023-11-14T09:22:08Z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0x0101002C48BC1A0123CB4C9F631B633DFE2DD0</vt:lpwstr>
  </property>
  <property fmtid="{D5CDD505-2E9C-101B-9397-08002B2CF9AE}" pid="3" name="MediaServiceImageTags">
    <vt:lpwstr/>
  </property>
  <property fmtid="{D5CDD505-2E9C-101B-9397-08002B2CF9AE}" pid="4" name="Order">
    <vt:r8>375100</vt:r8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2022-11-07T09:02:52Z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1f3f9d61-e763-4e33-b8eb-e95c97f9f2ff</vt:lpwstr>
  </property>
  <property fmtid="{D5CDD505-2E9C-101B-9397-08002B2CF9AE}" pid="10" name="MSIP_Label_defa4170-0d19-0005-0004-bc88714345d2_ActionId">
    <vt:lpwstr>4cd4e073-db36-4a35-a707-cdfa900a2122</vt:lpwstr>
  </property>
  <property fmtid="{D5CDD505-2E9C-101B-9397-08002B2CF9AE}" pid="11" name="MSIP_Label_defa4170-0d19-0005-0004-bc88714345d2_ContentBits">
    <vt:lpwstr>0</vt:lpwstr>
  </property>
</Properties>
</file>